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11580" activeTab="6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<sst xmlns="http://schemas.openxmlformats.org/spreadsheetml/2006/main" count="945" uniqueCount="565">
  <si>
    <t xml:space="preserve"> пакеты из полимерных и комбинированных материалов, масса нетто до 1 кг.</t>
  </si>
  <si>
    <t>тара, обеспечивающая сохранность, целостность товара</t>
  </si>
  <si>
    <t xml:space="preserve">Горох </t>
  </si>
  <si>
    <t xml:space="preserve">Кукуруза консервированная  </t>
  </si>
  <si>
    <t>Сок</t>
  </si>
  <si>
    <t xml:space="preserve"> Восстановленный, с мякотью. </t>
  </si>
  <si>
    <t>ГОСТ 31761-2012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</t>
  </si>
  <si>
    <t xml:space="preserve">ГОСТ 6441-2014 </t>
  </si>
  <si>
    <t xml:space="preserve">ГОСТ 6442-2014 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</si>
  <si>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</si>
  <si>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</si>
  <si>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</si>
  <si>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</si>
  <si>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</si>
  <si>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</si>
  <si>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 xml:space="preserve">Концентрат на плодовых или ягодных экстрактах концентрированных соков или без них с вкусовыми и ароматическими добавками.  Плесень отсутствует
</t>
  </si>
  <si>
    <t>Горошек   консервированный</t>
  </si>
  <si>
    <t>пакет/коробка/ящик</t>
  </si>
  <si>
    <t xml:space="preserve">ГОСТ Р 54315-2011      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
</t>
  </si>
  <si>
    <t>ГОСТ Р 54366-2011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</si>
  <si>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>ГОСТ Р 54366-2011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</si>
  <si>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 xml:space="preserve">«Геркулес», без привкуса горечи и посторонних привкусов. Запах свойственный овсяной крупе без плесневелого, затхлого и других посторонних запахов. Цвет белый с оттенками от кремового до желтого.отсутствует зараженность и загрязненность вредителями. </t>
  </si>
  <si>
    <t>Заварные. Изготовлены из муки высшего сорта. Изделие в изломе пропеченое без следов непромеса, без постороннего вкуса и запаха.</t>
  </si>
  <si>
    <t xml:space="preserve">Рис шлифованный,  1 сорт. Цвет белый с различными оттенками, без посторонних запахов,  затхлость и плесень отсутствуют. Отсутствует зараженность и загрязненность вредителями. </t>
  </si>
  <si>
    <t xml:space="preserve">Ядрица 1 сорт.  Целые и/или надколотые ядра гречихи, без посторонних запахов, затхлость и плесень отсутствуют. Отсутствует зараженность и загрязненность вредителями. </t>
  </si>
  <si>
    <t xml:space="preserve">1  сорт. Цвет желтый разных оттенков. Без посторонних запахов,  затхлость и плесень отсутствуют. Отсутствует зараженность и загрязненность вредителями. </t>
  </si>
  <si>
    <t xml:space="preserve">Преобладает непрозрачная мучнистая крупка ровного белого или кремового цвета, без посторонних запахов,  затхлость и плесень отсутствуют. Отсутствует зараженность и загрязненность вредителями. </t>
  </si>
  <si>
    <t xml:space="preserve">Крупа ячневая №1. Частицы дробленого ядра различной величины и формы.  Цвет белый с желтоватым, без посторонних запахов,  затхлость и плесень отсутствуют. Отсутствует зараженность и загрязненность вредителями. </t>
  </si>
  <si>
    <t xml:space="preserve">Крупа перловая №1. Ядро, освобожденное от цветковых пленок, отшлифованное. Цвет белый с желтоватым. Без посторонних запахов,  затхлость и плесень отсутствуют. Отсутствует зараженность и загрязненность вредителями. </t>
  </si>
  <si>
    <t xml:space="preserve">«Артек». Частицы мелкодробленого зерна пшеницы, освобожденные полностью от зародыша и частично от плодовых и семенных оболочек. Частицы крупы зашлифованы.Цвет — желтый. Запах — свойственный пшеничной крупе, без посторонних запахов, не затхлый, не плесневелый. Отсутствует зараженность и загрязненность вредителями. </t>
  </si>
  <si>
    <t xml:space="preserve">Белая, подтип овальная, без посторонних запахов,  затхлость и плесень отсутствуют. Отсутствует зараженность и загрязненность вредителями. </t>
  </si>
  <si>
    <t xml:space="preserve">Колотый, шлифованный,1 сорт, без посторонних запахов,  затхлость и плесень отсутствуют. Отсутствует зараженность и загрязненность вредителями. 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</si>
  <si>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</si>
  <si>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Натуральный. Изготовлен из овощного гороха мозговых сортов.  Первого товарного сорта. Зерна целые без примесей оболочек зерен и кормового гороха. Цвет зерен: зеленый или светло-зеленый или оливковый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</si>
  <si>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</si>
  <si>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 Цвет светло-желтый или светло-коричневый. Запах свойственный сушеным дрожжам, без посторонних запахов: гнилостного, плесени .
</t>
  </si>
  <si>
    <t xml:space="preserve">Поставка продуктов питания  ( мясо кур) </t>
  </si>
  <si>
    <t xml:space="preserve"> Хлебопекарная высшего сорта. Запах свойственный пшеничной муке, без посторонних запахов,  затхлость и плесень отсутствуют. Отсутствует зараженность и загрязненность вредителями.  Цвет белый или белый с кремовым оттенком. </t>
  </si>
  <si>
    <t>Язык говяжий</t>
  </si>
  <si>
    <t>КГ</t>
  </si>
  <si>
    <t>ГОСТ Р 54366-2011,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</si>
  <si>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Блоки замороженные из говяжьих языков. Тип блока I. Поверхность без загрязнений и постороннего запаха.</t>
  </si>
  <si>
    <t>Тара, упаковочные материалы  обеспечивающие сохранность и товарный вид субпродуктов</t>
  </si>
  <si>
    <t>Томатное  пюре</t>
  </si>
  <si>
    <t>10.39.17.111</t>
  </si>
  <si>
    <t>Однородная концентрированная масса от полужидкой до мажущейся консистенции, без темных включений, остатков кожи, семян и грубых частиц плодов.</t>
  </si>
  <si>
    <t>Томаты (помидоры)</t>
  </si>
  <si>
    <t>01.13.34.000</t>
  </si>
  <si>
    <t>ГОСТ Р 55906-2013</t>
  </si>
  <si>
    <t>Первый сорт.  Плоды свежие, целые, чистые, здоровые, плотные, типичной для ботанического сорта формы,  неповрежденные сельскохозяйственными вредителями, неперезревшие, без механических повреждений и солнечных ожогов, без излишней внешней влажности.  Без постороннего запаха и вкуса.</t>
  </si>
  <si>
    <t>томаты укладывают в ящики плотными рядами вровень с краями тары</t>
  </si>
  <si>
    <t>Огурцы</t>
  </si>
  <si>
    <t>01.13.32.000</t>
  </si>
  <si>
    <t>ГОСТ Р 54752-2011</t>
  </si>
  <si>
    <t xml:space="preserve">Высший сорт. Плоды целые  здоровые, чистые, свежие, без механических повреждений, без излишней внешней влажности.  Типичной для ботанического сорта формы и окраски. Мякоть плотная, с недоразвитыми, водянистыми некожистыми семенами, без внутренних пустот. Без постороннего запаха и привкуса. Отсутствуют сельскохозяйственые вредители, а также огурцы, поврежденные сельскохозяйственными вредителями и пораженные болезнями. </t>
  </si>
  <si>
    <t>огурцы укладывают в ящики плотными рядами вровень с краями тары</t>
  </si>
  <si>
    <t xml:space="preserve">      10.39.15.000</t>
  </si>
  <si>
    <t xml:space="preserve">  ГОСТ 15810-2014 </t>
  </si>
  <si>
    <t xml:space="preserve"> ГОСТ 24901-2014 </t>
  </si>
  <si>
    <t>Сушки</t>
  </si>
  <si>
    <t xml:space="preserve"> Хрупкие, поверхность  без вздутий и загрязнений. Без постороннего привкуса и запаха.</t>
  </si>
  <si>
    <t>Сухари</t>
  </si>
  <si>
    <t>ГОСТ Р 54645-2011</t>
  </si>
  <si>
    <t>В виде высушенных ломтей , хрупкие,  без сквозных трещин и пустот. Цвет от желтого до коричневого. Без постороннего привкуса и запаха.</t>
  </si>
  <si>
    <t xml:space="preserve">Цвет равномерный. Консистенция мягкая, легко поддающаяся разламыванию. Поверхность изделия без грубого затвердевания на боковых гранях и выделения сиропа.
</t>
  </si>
  <si>
    <t xml:space="preserve">Блоки замороженные из говяжьей печени. Тип блока I.  Поверхность без загрязнений и постороннего запаха.   
</t>
  </si>
  <si>
    <t xml:space="preserve">Блокизамороженные  из говяжьих сердец. Тип блока I. Поверхность без загрязнений и постороннего запаха.   </t>
  </si>
  <si>
    <t xml:space="preserve">Неразделанная, 1 сорт. Поверхность  чистая, без чешуи. Рыба без наружных повреждений. 
</t>
  </si>
  <si>
    <t>пакет до 2 кг</t>
  </si>
  <si>
    <t>Одинакового размера и правильной формы c начинкой. Поверхность с четким рисунком, края с ровным обрезом без подтеков. Начинка в вафлях не  выступает за края. Начинка однородной консистенции, без крупинок и комочков.  Без постороннего вкуса и запаха.</t>
  </si>
  <si>
    <t>Поставка продуктов питания (мясо (говядина) и  субпродукты)</t>
  </si>
  <si>
    <t xml:space="preserve">
ГОСТ 31455-2012,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09.10.2013№67.  Срок годности не более 5 суток, срок реализации не менее 4 суток с момента доставки товара
</t>
  </si>
  <si>
    <t>10.51.11.121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</si>
  <si>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реализации 180 суток</t>
  </si>
  <si>
    <t>Молоко питьевое ультрапастеризованное. Непрозрачная жидкость, без хлопьев белка и сбившихся комочков жира. Цвет белый равномерный по всей массе Жирность 3,2%.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</si>
  <si>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с момента доставки товара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</si>
  <si>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</si>
  <si>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</si>
  <si>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4 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</si>
  <si>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 4 суток с момента доставки товара 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</si>
  <si>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 4 суток с момента доставки товара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</si>
  <si>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4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</si>
  <si>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</si>
  <si>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 Срок годности не более 7 суток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</si>
  <si>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 не более 14 суток, срок реализации не менее  10 суток с момента доставки товара</t>
  </si>
  <si>
    <t xml:space="preserve">Мясо          (говядина ) </t>
  </si>
  <si>
    <t xml:space="preserve">                   ГОСТ 32896-2014 </t>
  </si>
  <si>
    <t>10.71.11.112</t>
  </si>
  <si>
    <t>10.71.11.111</t>
  </si>
  <si>
    <t>10.72.12.112</t>
  </si>
  <si>
    <t>10.72.11.110</t>
  </si>
  <si>
    <t>10.72.11.120</t>
  </si>
  <si>
    <t>10.13.14.411</t>
  </si>
  <si>
    <t>10.13.14.718</t>
  </si>
  <si>
    <t>10.51.11.111</t>
  </si>
  <si>
    <t>10.51.52.140</t>
  </si>
  <si>
    <t>10.51.52.112</t>
  </si>
  <si>
    <t>10.51.52.212</t>
  </si>
  <si>
    <t>10.51.40.313</t>
  </si>
  <si>
    <t>10.51.40.121</t>
  </si>
  <si>
    <t>10.51.52.130</t>
  </si>
  <si>
    <t>10.61.31.111</t>
  </si>
  <si>
    <t>10.61.31.119</t>
  </si>
  <si>
    <t>10.61.21.113</t>
  </si>
  <si>
    <t>10.39.17.190</t>
  </si>
  <si>
    <t>10.39.25.134</t>
  </si>
  <si>
    <t>10.39.25.131</t>
  </si>
  <si>
    <t>10.89.19.231</t>
  </si>
  <si>
    <t>10.20.13.122</t>
  </si>
  <si>
    <t>10.39.17.119</t>
  </si>
  <si>
    <t>10.39.17.110</t>
  </si>
  <si>
    <t>10.84.30.130</t>
  </si>
  <si>
    <t xml:space="preserve">Поваренная пищевая. Йодированная. Сорт «экстра». </t>
  </si>
  <si>
    <t xml:space="preserve">ГОСТ 26983-2015
</t>
  </si>
  <si>
    <t xml:space="preserve">картонная коробка  массой до 6 кг. </t>
  </si>
  <si>
    <t>ООО "Продресурсы" Вх. № 25756 от 12.12. 2016</t>
  </si>
  <si>
    <t xml:space="preserve">Требования к фасовке и упаковке  </t>
  </si>
  <si>
    <t xml:space="preserve">Требования к фасовке и упаковке </t>
  </si>
  <si>
    <t>Категория Б. Батоны с чистой сухой поверхностью, без пятен, слипов, поврежденной оболочки, наплывов фарша, плотной консистенции. Без посторонних привкусов и запахов</t>
  </si>
  <si>
    <t>Рекомендуемая  НМЦ, руб. 1-й квартал 2017 г.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</si>
  <si>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</si>
  <si>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</si>
  <si>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</si>
  <si>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</si>
  <si>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</si>
  <si>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</si>
  <si>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банки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</si>
  <si>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</si>
  <si>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</si>
  <si>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               ГОСТ 108-2014  </t>
  </si>
  <si>
    <t xml:space="preserve">  ГОСТ 33222-2015                 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</si>
  <si>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</si>
  <si>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</si>
  <si>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</si>
  <si>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</si>
  <si>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</si>
  <si>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Пряники </t>
  </si>
  <si>
    <t>Баранки</t>
  </si>
  <si>
    <t xml:space="preserve">Поставка продуктов питания (Овощи)  </t>
  </si>
  <si>
    <t>Морковь столовая</t>
  </si>
  <si>
    <t>Свекла столовая</t>
  </si>
  <si>
    <t>Чеснок</t>
  </si>
  <si>
    <t>Лук репчатый</t>
  </si>
  <si>
    <t>Картофель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</si>
  <si>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</si>
  <si>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</si>
  <si>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</si>
  <si>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рисовая</t>
  </si>
  <si>
    <t>Крупа пшено шлифованное</t>
  </si>
  <si>
    <t>Крупа  манная</t>
  </si>
  <si>
    <t xml:space="preserve">Мука пшеничная </t>
  </si>
  <si>
    <t>Поставка продуктов питания (овощи и фрукты переработанные)</t>
  </si>
  <si>
    <t>Фасоль   консервированная</t>
  </si>
  <si>
    <t xml:space="preserve">Икра овощная </t>
  </si>
  <si>
    <t>Томатная паста</t>
  </si>
  <si>
    <t>Поставка продуктов питания  (Прочие продукты)</t>
  </si>
  <si>
    <t xml:space="preserve">Чай черный </t>
  </si>
  <si>
    <t xml:space="preserve">Кофейный напиток </t>
  </si>
  <si>
    <t>Какао порошок</t>
  </si>
  <si>
    <t>Майонез</t>
  </si>
  <si>
    <t>Зефир</t>
  </si>
  <si>
    <t>Кисель</t>
  </si>
  <si>
    <t>Поставка продуктов питания (яйцо куриное)</t>
  </si>
  <si>
    <t>шт.</t>
  </si>
  <si>
    <t xml:space="preserve">Герметичная упаковка. </t>
  </si>
  <si>
    <t xml:space="preserve">Вафли </t>
  </si>
  <si>
    <t xml:space="preserve">Печенье </t>
  </si>
  <si>
    <t xml:space="preserve"> Развес. Тара  чистая, сухая, без постороннего запаха.</t>
  </si>
  <si>
    <t>Упаковка: под вакуумом или в условиях модифицированной атмосферы в прозрачные газонепроницаемые пленки или пакеты.</t>
  </si>
  <si>
    <t>Упаковка: под вакуумом или в условиях модифицированной атмосферы  на специальном оборудовании в пакеты из прозрачных пленочных материалов.</t>
  </si>
  <si>
    <t xml:space="preserve">Говяжьи. Категория А. Батончики с чистой, сухой поверхностью, упругой, сочной консистенции. Цвет и вид на разрезе розовый или светло-розовый фарш, однородный равномерно перемешан. Запах и вкус свойственный данному виду продукта, без посторонних привкуса и запаха, с ароматом  пряностей, в меру соленый.
</t>
  </si>
  <si>
    <t xml:space="preserve"> Развес.</t>
  </si>
  <si>
    <t xml:space="preserve">Развес. </t>
  </si>
  <si>
    <t>Масло подсолнечное</t>
  </si>
  <si>
    <t>Характеристики товара</t>
  </si>
  <si>
    <t>Наименование товара</t>
  </si>
  <si>
    <t>Сахар - песок</t>
  </si>
  <si>
    <t xml:space="preserve">Вареная, молочная, Категория Б. Батоны с чистой сухой поверхностью, упругой консистенции. Без постороннего привкуса и запаха, с ароматом  пряностей, в меру соленый.
</t>
  </si>
  <si>
    <t>Молочные. Категория Б. Батончики с чистой, сухой поверхностью. Без посторонних привкуса и запаха</t>
  </si>
  <si>
    <t xml:space="preserve">Изготовлен из коровьего молока. Массовая доля жира- 9%.  Цвет: белый или с кремовым оттенком, равномерный по всей массе. </t>
  </si>
  <si>
    <t xml:space="preserve">Однородная концентрированная масса мажущейся консистенции, без темных включений, остатков кожи, семян и грубых частиц плодов. </t>
  </si>
  <si>
    <t>Массовая доля жира не менее 50%.  Цвет от белого до желтовато-кремового, однородный по всей массе.</t>
  </si>
  <si>
    <t xml:space="preserve">Желейный, резной, неглазированный. Поверхность  обсыпанная сахаром-песком. Форма правильная с четкими гранями, без деформации.  Консистенция студнеобразная.
</t>
  </si>
  <si>
    <t xml:space="preserve">Колбаса </t>
  </si>
  <si>
    <t>Сосиски</t>
  </si>
  <si>
    <t>Сардельки</t>
  </si>
  <si>
    <t>Колбаса полукопченая</t>
  </si>
  <si>
    <t xml:space="preserve">Молоко </t>
  </si>
  <si>
    <t>Кефир</t>
  </si>
  <si>
    <t>Сыр полутвердый</t>
  </si>
  <si>
    <t xml:space="preserve">Питьевое, пастеризованное Непрозрачная жидкость, без хлопьев белка и сбившихся комочков жира. Цвет белый равномерный по всей массе Жирность 3,2%. </t>
  </si>
  <si>
    <t xml:space="preserve">Изготовлен из коровьего молока с использованием закваски на кефирных грибках. Жирность 2,5%. Цвет молочно-белый, равномерный по всей массе.  </t>
  </si>
  <si>
    <t xml:space="preserve">Изготовлена из сливок коровьего молока с использованием закваски. Однородная густая масса с глянцевой поверхностью.  Жирность 20%. Вкус и запах 
чистые, кисломолочные, без посторонних привкусов и запахов. Цвет белый с кремовым оттенком, равномерный по всей массе. </t>
  </si>
  <si>
    <t xml:space="preserve">Изготовлен из коровьего молока.   Сорт высший. Не острый. Жирность не менее 45%. </t>
  </si>
  <si>
    <t xml:space="preserve"> Кисломолочный продукт, изготовленный из коровьего молока. Массовая доля жира 2,5%. Внешний вид и консистенция: однородная, в меру вязкая. Вкус и запах: кисломолочный, в меру сладкий, с соответствующим вкусом и ароматом внесенного ингредиента. Цвет: обусловленный цветом внесенного ингредиента.</t>
  </si>
  <si>
    <t>Кол-во источников</t>
  </si>
  <si>
    <t>к-т вариации</t>
  </si>
  <si>
    <t>Сметана</t>
  </si>
  <si>
    <t>Творог</t>
  </si>
  <si>
    <t>Масло сливочное</t>
  </si>
  <si>
    <t xml:space="preserve">Говядина тушеная. Сорт высший. Мясо кусочками, непереваренное
</t>
  </si>
  <si>
    <t xml:space="preserve">Свинина тушеная. Сорт высший. Мясо кусочками, непереваренное.
</t>
  </si>
  <si>
    <t>Капуста белокочанная</t>
  </si>
  <si>
    <t>Батон нарезной</t>
  </si>
  <si>
    <t>Печень говяжья</t>
  </si>
  <si>
    <t>Мясо кур (целые тушки)</t>
  </si>
  <si>
    <t>Мясо кур  (окорочка)</t>
  </si>
  <si>
    <t>Консервы мясные «Мясо тушеное» (говядина)</t>
  </si>
  <si>
    <t>Консервы мясные «Мясо тушеное» (свинина)</t>
  </si>
  <si>
    <t>Йогурт</t>
  </si>
  <si>
    <t xml:space="preserve">Крупа гречневая </t>
  </si>
  <si>
    <t>Крупа ячменная</t>
  </si>
  <si>
    <t>Фасоль</t>
  </si>
  <si>
    <t>Огурцы  консервированные</t>
  </si>
  <si>
    <t>Повидло</t>
  </si>
  <si>
    <t>Макаронные изделия</t>
  </si>
  <si>
    <t>Карамель</t>
  </si>
  <si>
    <t>Мармелад</t>
  </si>
  <si>
    <t xml:space="preserve"> </t>
  </si>
  <si>
    <t>Томаты консервированные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</si>
  <si>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</si>
  <si>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</si>
  <si>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</si>
  <si>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</si>
  <si>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</si>
  <si>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</si>
  <si>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</si>
  <si>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 xml:space="preserve">Изготовлено из коровьего молока Сладко -сливочное (несоленое), без растительных добавок. 
Сорт высший. Вкус и запах сливочный, с привкусом пастеризации, без посторонних привкусов и запахов. Консистенция и внешний вид: плотная, пластичная, однородная. Цвет  от светло-желтого, однородный по всей массе. Массовая доля жира не менее 72,5 %. </t>
  </si>
  <si>
    <t>Ряженка</t>
  </si>
  <si>
    <t>Кисломолочный продукт, изготовленный из коровьего молока. Жирность 2,5%. Цвет – светло-кремовый, равномерный по всей массе.</t>
  </si>
  <si>
    <t>Мясо кур  (грудки)</t>
  </si>
  <si>
    <t xml:space="preserve">Грудки замороженные, чистые, обескровленные, без посторонних запахов, без посторонних включений, без видимых кровяных сгустков. 
</t>
  </si>
  <si>
    <t>Приложение №6</t>
  </si>
  <si>
    <t xml:space="preserve">Хлеб дарницкий </t>
  </si>
  <si>
    <t xml:space="preserve">Хлеб ржано-пшеничный </t>
  </si>
  <si>
    <t>Сердце говяжье</t>
  </si>
  <si>
    <t>Пельмени свино-говяжьи</t>
  </si>
  <si>
    <t xml:space="preserve">Мясосодержащий  замороженный полуфабрикат в тесте.  Неслипшиеся, недеформированные, края хорошо заделаны, фарш не выступает, поверхность сухая. Без постороннего запаха и вкуса.   Без сои. </t>
  </si>
  <si>
    <t>Поставка продуктов питания  (рыба)</t>
  </si>
  <si>
    <t>Свежая мороженая, обезглавленная, потрошеная, 1 сорт Внешний вид после размораживания - поверхность рыбы чистая, естественной окраски, присущей рыбе данного вида. Консистенция после размораживания - плотная, присущая рыбе данного вида. Запах после разморозки или варке- свойственный свежей рыбе, без посторонних  признаков.</t>
  </si>
  <si>
    <t>Рыба (треска)</t>
  </si>
  <si>
    <t xml:space="preserve">Сельдь слабосоленая </t>
  </si>
  <si>
    <t xml:space="preserve">Свежая мороженая, обезглавленная, потрошеная, 1 сорт Внешний вид после размораживания - поверхность рыбы чистая, естественной окраски, присущей рыбе данного вида. Консистенция после размораживания - плотная, присущая рыбе данного вида. Запах после разморозки или варке- свойственный свежей рыбе, без посторонних  признаков. </t>
  </si>
  <si>
    <t>Консервы рыбные натуральные (Сайра)</t>
  </si>
  <si>
    <t>Консервы рыбные натуральные (горбуша)</t>
  </si>
  <si>
    <t>Консервы рыбные натуральные (сардина)</t>
  </si>
  <si>
    <t xml:space="preserve">Рыба  разделана, уложена в банки, герметично укупорена и стерилизована .  Куски рыбы целые, при выкладывании из банки не распадаются. Без посторонних примесей .
</t>
  </si>
  <si>
    <t>Консервы натуральные. Кукуруза сахарная в зернах. Сорт 1.  Зерна целые.  Консистенция мягкая, однородная.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</si>
  <si>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</si>
  <si>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</si>
  <si>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Напиток с натуральным кофе без цикория. Порошкообразный, без комков. </t>
  </si>
  <si>
    <t xml:space="preserve">Порошок от светло-коричневого до тёмно-коричневого цвета, без тусклого серого оттенка. </t>
  </si>
  <si>
    <t xml:space="preserve">Группа А из муки высшего сорта.  </t>
  </si>
  <si>
    <t xml:space="preserve">Белый сыпучий. Без посторонних привкуса и запаха.  </t>
  </si>
  <si>
    <t xml:space="preserve">Соль </t>
  </si>
  <si>
    <t xml:space="preserve">Рафинированное, дезодорированное. Высший сорт. Без запаха, прозрачное, без осадка. </t>
  </si>
  <si>
    <t xml:space="preserve">С фруктово-ягодной начинкой, завернутая. Поверхность сухая, без трещин, вкраплений, гладкая или с четким рисунком. Начинка однородная, полученная из протертых плодов и ягод. Форма изделий без деформации. </t>
  </si>
  <si>
    <t>Крупа пшеничная</t>
  </si>
  <si>
    <t>Овсяные хлопья</t>
  </si>
  <si>
    <t>Изюм</t>
  </si>
  <si>
    <t xml:space="preserve">Виноград сушеный, сорт первый, без косточек, без плодоножек, мягкий, сыпучий, без комковатости. Вкус и запах, свойственные сушеному винограду. Вкус сладкий или сладко-кислый. Без постороннего привкуса и запаха. </t>
  </si>
  <si>
    <t>Дрожжи хлебопекарные сушеные</t>
  </si>
  <si>
    <t xml:space="preserve">Уксус </t>
  </si>
  <si>
    <t xml:space="preserve">Из пищевого сырья спиртовой, 9 %. Внешний вид - прозрачная жидкость без помутнения. Вкус кислый, характерный для уксуса, без постороннего привкуса. 
</t>
  </si>
  <si>
    <t>Приложение  № 8</t>
  </si>
  <si>
    <t>Приложение № 9</t>
  </si>
  <si>
    <t>Поставка продуктов питания  (фрукты)</t>
  </si>
  <si>
    <t>Груши</t>
  </si>
  <si>
    <t>Плоды свежие, сорт 1, поздних сроков созревания, типичные по форме и окраске для данного помологического сорта, без механических повреждений, а также повреждений вредителями и болезнями</t>
  </si>
  <si>
    <t>Мандарины</t>
  </si>
  <si>
    <t>Плоды свежие, чистые, без механических повреждений, без повреждений вредителями и болезнями. Запах и вкус свойственный свежим мандаринам, без постороннего запаха и привкуса</t>
  </si>
  <si>
    <t>Апельсины</t>
  </si>
  <si>
    <t xml:space="preserve">Поставка продуктов питания (масло сливочное, сыр полутвердый) </t>
  </si>
  <si>
    <t>Плоды свежие, чистые, без механических повреждений, без повреждений вредителями и болезнями. Запах и вкус свойственный свежим апельсинам, без постороннего запаха и привкуса</t>
  </si>
  <si>
    <t>Бананы</t>
  </si>
  <si>
    <t>Свежие. Плоды одного помологического сорта, в кистях чистые, целые, развившиеся, не уродливые, без остатков цветка .  Крона зеленовато- желтая либо желтая. Вкус сладкий без постороннего привкуса и запаха.</t>
  </si>
  <si>
    <t>Яблоки</t>
  </si>
  <si>
    <t>Свежие. Плоды целые, чистые,  не увядшие, спелые, без повреждений  вредителями, болезнями, морозами, без механических повреждений. Не загнившие, не заплесневевшие, не давленные</t>
  </si>
  <si>
    <t>Лимоны</t>
  </si>
  <si>
    <t xml:space="preserve">Свежие.   Плоды целые,   чистые, не уродливые, без механических повреждений, без повреждений вредителями и болезнями, без постороннего запаха и привкуса. </t>
  </si>
  <si>
    <t>ГОСТ 2077-84</t>
  </si>
  <si>
    <t>ГОСТ 27844-88</t>
  </si>
  <si>
    <t>ГОСТ 32124-2013</t>
  </si>
  <si>
    <t>Требования к качеству</t>
  </si>
  <si>
    <t xml:space="preserve">Категория первая.  Полутуши, замороженные не  более одного раза. Мясо  свежее, без постороннего запаха, остатков внутренних органов, спинного мозга, шкуры, сгустков крови, бахромок мышечной и жировой ткани, загрязнений, кровоподтеков и подбитостей. </t>
  </si>
  <si>
    <t>ГОСТ 31962-2013</t>
  </si>
  <si>
    <t>ГОСТ Р 52196-2011,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</si>
  <si>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>ГОСТ 31785-2012,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</si>
  <si>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ГОСТ 32125-2013,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</si>
  <si>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 xml:space="preserve">Упаковка: бумажные или п/э мешки. Вес до 10 кг. </t>
  </si>
  <si>
    <t>Рыба (минтай)</t>
  </si>
  <si>
    <t>ГОСТ 32366-2013</t>
  </si>
  <si>
    <t>Рыба (пикша)</t>
  </si>
  <si>
    <t>Рыба (горбуша)</t>
  </si>
  <si>
    <t>ГОСТ 7452-2014</t>
  </si>
  <si>
    <t>ГОСТ 815-2004</t>
  </si>
  <si>
    <t xml:space="preserve">Требования к качеству </t>
  </si>
  <si>
    <t xml:space="preserve">ГОСТ 21713-76            </t>
  </si>
  <si>
    <t>ГОСТ Р 53596-2009</t>
  </si>
  <si>
    <t>ГОСТ Р 51603-2000</t>
  </si>
  <si>
    <t xml:space="preserve">ГОСТ Р 54697-2011   </t>
  </si>
  <si>
    <t>ГОСТ 32284-2013</t>
  </si>
  <si>
    <t>ГОСТ 32285-2013</t>
  </si>
  <si>
    <t>ГОСТ Р 51809-2001</t>
  </si>
  <si>
    <t>ГОСТ Р 51783-2001</t>
  </si>
  <si>
    <t>ГОСТ Р 51808-2013</t>
  </si>
  <si>
    <t xml:space="preserve">Свежий, продовольственный, клубни зрелые, с плотной кожурой, чистые, целые, здоровые,  без излишней внешней влажности, не проросшие, не увядшие, без повреждений сельскохозяйственными вредителями. </t>
  </si>
  <si>
    <t>ГОСТ 6292-93</t>
  </si>
  <si>
    <t>ГОСТ Р  55290-2012</t>
  </si>
  <si>
    <t>ГОСТ 572-60</t>
  </si>
  <si>
    <t>ГОСТ 7022-97</t>
  </si>
  <si>
    <t>ГОСТ 5784-60</t>
  </si>
  <si>
    <t>ГОСТ 276-60</t>
  </si>
  <si>
    <t>ГОСТ 21149-93</t>
  </si>
  <si>
    <t>ГОСТ 7758-75</t>
  </si>
  <si>
    <t>ГОСТ 6201-68</t>
  </si>
  <si>
    <t>ГОСТ Р 52189-2003</t>
  </si>
  <si>
    <t xml:space="preserve">ГОСТ Р 54679-2011  </t>
  </si>
  <si>
    <t>ГОСТ  Р 54050-2010</t>
  </si>
  <si>
    <t>ГОСТ Р 53958-2010</t>
  </si>
  <si>
    <t>ГОСТ Р 51926-2002</t>
  </si>
  <si>
    <t xml:space="preserve">ГОСТ 31713-2012
</t>
  </si>
  <si>
    <t>ГОСТ Р 54678-2011</t>
  </si>
  <si>
    <t xml:space="preserve">ГОСТ 32099-2013
</t>
  </si>
  <si>
    <t>ГОСТ 6882-88</t>
  </si>
  <si>
    <t>ГОСТ Р 50364-92</t>
  </si>
  <si>
    <t>ГОСТ 31743-2012</t>
  </si>
  <si>
    <t>ГОСТ Р 51574-2000</t>
  </si>
  <si>
    <t>ГОСТ 31688-2012,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</t>
  </si>
  <si>
    <t>ГОСТ 6477-88</t>
  </si>
  <si>
    <t>ГОСТ 18488-2000</t>
  </si>
  <si>
    <t>ГОСТ Р 54845-2011</t>
  </si>
  <si>
    <t>ГОСТ 32097-2013</t>
  </si>
  <si>
    <t>ГОСТ  31654-2012</t>
  </si>
  <si>
    <t xml:space="preserve">Пищевое, столовое, 1 категории. </t>
  </si>
  <si>
    <t xml:space="preserve">Формовой  из смеси муки ржаной обдирной и пшеничной первого  сорта, пропеченный, без комочков и следов непромеса, без постороннего привкуса и запаха. </t>
  </si>
  <si>
    <t xml:space="preserve">Выработан из пшеничной муки высшего сорта, без комочков и следов непромеса, без постороннего привкуса и запаха. </t>
  </si>
  <si>
    <t xml:space="preserve">Сахарное. Форма правильная, без вмятин, края печенья  ровные или фигурные. Поверхность гладкая с четким рисунком на лицевой стороне, не подгорелая, без вкраплений крошек. </t>
  </si>
  <si>
    <t xml:space="preserve">Выработаны из хлебопекарной муки высшего сорта. Поверхность глянцевая, без вздутий и загрязнений. Цвет от светло-желтого до темно-коричневого, без подгорелости. </t>
  </si>
  <si>
    <t xml:space="preserve">Свежая. Сорт первый.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влажности. 
</t>
  </si>
  <si>
    <t xml:space="preserve">Свежая. Сорт первый. Корнеплоды целые, здоровые, чистые, не увядшие, не треснувшие,  без признаков прорастания, без повреждений сельскохозяйственными вредителями,  без излишней внешней влажности. 
 </t>
  </si>
  <si>
    <t xml:space="preserve">Свежая. Класс первый. Кочаны свежие, целые, здоровые, чистые, не проросшие, без повреждений сельскохозяйственными вредителями,без излишней внешней влажности  с чистым срезом кочерыги.
</t>
  </si>
  <si>
    <t xml:space="preserve">Свежий. Класс первый. Луковицы вызревшие, здоровые, чистые, целые, не проросшие, без повреждений сельскохозяйственными вредителями, с сухими наружными чешуями (рубашкой) и высушенной шейкой, длиной до 5 см. 
</t>
  </si>
  <si>
    <t>Яйцо куриное</t>
  </si>
  <si>
    <t xml:space="preserve">Целые тушки цыплят - бройлеров, 1 сорта, замороженные, потрошенные,  чистые, обескровленные, без посторонних запахов, без посторонних включений, без видимых кровяных сгустков. 
</t>
  </si>
  <si>
    <t xml:space="preserve">Окорочка куриные замороженные, чистые, обескровленные, без посторонних запахов, без посторонних включений, без видимых кровяных сгустков. 
</t>
  </si>
  <si>
    <t xml:space="preserve"> ГОСТ 32103-2013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№882
</t>
  </si>
  <si>
    <t>ГОСТ Р 55909-2013</t>
  </si>
  <si>
    <t>ГОСТ  Р 54648-2011</t>
  </si>
  <si>
    <t>ГОСТ 32573-2013</t>
  </si>
  <si>
    <t xml:space="preserve">Байховый, крупный (листовой), сорт высший.  Отсутствуют  плесень, затхлость, кисловатость, желтая чайная пыль, посторонние запахи, привкусы, примеси.  </t>
  </si>
  <si>
    <t xml:space="preserve">  ГОСТ 32156-2013</t>
  </si>
  <si>
    <t xml:space="preserve">Рыба  разделана и  уложена в банки. Банки герметично укупорены и стерилизованы .  Куски рыбы целые, при выкладывании из банки не разламываются, поперечный срез кусков рыбы ровный прямой.
</t>
  </si>
  <si>
    <t>Стерилизованное. Сорт первый. Однородная протертая масса, без семян, семенных гнезд, косточек и непротертых кусочков кожицы и других растительных примесей. Консистенция густая мажущаяся масса, не засахаренная</t>
  </si>
  <si>
    <t xml:space="preserve">Выработан из смеси различных сортов ржаной и пшеничной муки
, пропеченный, без комочков и следов непромеса, без постороннего привкуса и запаха. </t>
  </si>
  <si>
    <t xml:space="preserve">Поваренная пищевая(каменная). Сорт первый, помол № 1. Кристаллический сыпучий продукт без посторонних механических примесей,. Вкус соленый, без постороннего привкуса. </t>
  </si>
  <si>
    <t xml:space="preserve">ГОСТ 1129-2013 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
</t>
  </si>
  <si>
    <t xml:space="preserve">Свежий. Высший сорт. Луковицы вызревшие, твердые, здоровые, чистые, целые, непроросшие, без повреждений сельскохозяйственными вредителями, с сухими кроющими чешуями. </t>
  </si>
  <si>
    <t>ОКПД2</t>
  </si>
  <si>
    <t>01.13.41.110</t>
  </si>
  <si>
    <t>01.13.49.110</t>
  </si>
  <si>
    <t>01.13.12.120</t>
  </si>
  <si>
    <t>01.13.42.000</t>
  </si>
  <si>
    <t>01.13.43.110</t>
  </si>
  <si>
    <t>01.13.51.120</t>
  </si>
  <si>
    <t>10.72.12.130</t>
  </si>
  <si>
    <t>10.72.12.120</t>
  </si>
  <si>
    <t>10.11.31.110</t>
  </si>
  <si>
    <t>10.12.20.110</t>
  </si>
  <si>
    <t>10.13.14.111</t>
  </si>
  <si>
    <t>10.13.14.112</t>
  </si>
  <si>
    <t>10.13.14.113</t>
  </si>
  <si>
    <t>10.13.15.111</t>
  </si>
  <si>
    <t>10.51.30.111</t>
  </si>
  <si>
    <t>10.61.12.000</t>
  </si>
  <si>
    <t>10.61.32.113</t>
  </si>
  <si>
    <t>10.61.32.114</t>
  </si>
  <si>
    <t>10.61.32.115</t>
  </si>
  <si>
    <t>10.61.32.116</t>
  </si>
  <si>
    <t>10.61.33.111</t>
  </si>
  <si>
    <t>01.11.71.110</t>
  </si>
  <si>
    <t>01.11.75.110</t>
  </si>
  <si>
    <t>10.39.18.110</t>
  </si>
  <si>
    <t xml:space="preserve">Поставка продуктов питания (молоко) </t>
  </si>
  <si>
    <t xml:space="preserve">Поставка продуктов питания (сметана, творог) </t>
  </si>
  <si>
    <t xml:space="preserve">Поставка продуктов питания (кефир, йогурт, ряженка) </t>
  </si>
  <si>
    <t>10.83.13.120</t>
  </si>
  <si>
    <t>10.83.12.120</t>
  </si>
  <si>
    <t>10.82.13.000</t>
  </si>
  <si>
    <t>10.73.11.110</t>
  </si>
  <si>
    <t>10.81.12.110</t>
  </si>
  <si>
    <t>10.41.54.000</t>
  </si>
  <si>
    <t>10.84.12.130</t>
  </si>
  <si>
    <t>10.82.23.122</t>
  </si>
  <si>
    <t>10.82.23.172</t>
  </si>
  <si>
    <t>10.89.13.112</t>
  </si>
  <si>
    <t>10.84.11.000</t>
  </si>
  <si>
    <t>01.47.21.000</t>
  </si>
  <si>
    <t>10.20.25.111</t>
  </si>
  <si>
    <t>10.20.23.122</t>
  </si>
  <si>
    <t>01.23.14.000</t>
  </si>
  <si>
    <t>01.23.13.000</t>
  </si>
  <si>
    <t>01.22.12.000</t>
  </si>
  <si>
    <t>01.23.12.000</t>
  </si>
  <si>
    <t>01.24.21.000</t>
  </si>
  <si>
    <t>01.24.10.000</t>
  </si>
  <si>
    <t>10.39.22.110</t>
  </si>
  <si>
    <t>10.32.16.120</t>
  </si>
  <si>
    <t>10.51.51.113</t>
  </si>
  <si>
    <t>10.82.23.210</t>
  </si>
  <si>
    <t>10.11.31.140</t>
  </si>
  <si>
    <t>10.84.30.140</t>
  </si>
  <si>
    <t>10.39.16.000</t>
  </si>
  <si>
    <t xml:space="preserve"> Герметичная упаковка </t>
  </si>
  <si>
    <t xml:space="preserve"> ГОСТ 14031-2014 </t>
  </si>
  <si>
    <t>Развес. Упаковка до 50  кг.</t>
  </si>
  <si>
    <t>Развес. Упаковкадо 50  кг.</t>
  </si>
  <si>
    <t xml:space="preserve">Тара, упаковочные материалы  обеспечивающие сохранность и товарный вид субпродуктов 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</si>
  <si>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</si>
  <si>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</si>
  <si>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</si>
  <si>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п/э пакет, фас. до 1 л. </t>
  </si>
  <si>
    <t xml:space="preserve">Питьевое, пастеризованное Непрозрачная жидкость, без хлопьев белка и сбившихся комочков жира. Цвет белый равномерный по всей массе Жирность 2,5 %. </t>
  </si>
  <si>
    <t xml:space="preserve">Упаковка до 1 л. </t>
  </si>
  <si>
    <t xml:space="preserve"> Упаковка до 1 л. </t>
  </si>
  <si>
    <t xml:space="preserve">полиэтиленовый стакан  до 0,5 кг </t>
  </si>
  <si>
    <t xml:space="preserve">упаковка до 1 кг. </t>
  </si>
  <si>
    <t>ГОСТ 32260-2013 , в соответствии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 30 суток с момента доставки товара</t>
  </si>
  <si>
    <t xml:space="preserve">упаковка до 1 л.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</si>
  <si>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</si>
  <si>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</si>
  <si>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</si>
  <si>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</si>
  <si>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</si>
  <si>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</si>
  <si>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</si>
  <si>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</si>
  <si>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</si>
  <si>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</si>
  <si>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</si>
  <si>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</si>
  <si>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</si>
  <si>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 картонные коробки</t>
  </si>
  <si>
    <t xml:space="preserve">Упаковка массой  до 1 кг </t>
  </si>
  <si>
    <t xml:space="preserve"> ГОСТ 32261-2013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менее10 суток с момента доставки товара</t>
  </si>
  <si>
    <t xml:space="preserve">    ГОСТ 32951-2014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
</t>
  </si>
  <si>
    <t xml:space="preserve">Предложения по начальным (максимальным) ценам на продовольственные товары  (Изделия хлебобулочные и мучные кондитерские) на 2-й квартал 2017 года </t>
  </si>
  <si>
    <t>Рекомендуемая  НМЦ, руб. на 2-й квартал 2017 г</t>
  </si>
  <si>
    <t xml:space="preserve">ЗАО "Хлеб" Вх. № 6399 от 07.04.2017 </t>
  </si>
  <si>
    <t>ООО "ЗНАТНЫЕ ХЛЕБА" Вх. № 7141 от17.04.2017</t>
  </si>
  <si>
    <t>ООО "Хлебное дело" ВХ. № 7290 от 18.04.2017</t>
  </si>
  <si>
    <t>ООО "Русский хлеб" Вх. № 7432 от 20.04.2017</t>
  </si>
  <si>
    <t>ОАО "ТВЕРЬПРОДТОРГ" Вх. № 7615 от 24.04.2017</t>
  </si>
  <si>
    <t>ООО "Выший Волочек-Айсберг" Вх. № 6638 от 11.04.2017</t>
  </si>
  <si>
    <t xml:space="preserve">Предложения по начальным (максимальным) ценам на продовольственные товары (овощи) на 2-й квартал  2017 года </t>
  </si>
  <si>
    <t>ИП Азизов Д.Ф.оглы  Вх. б/бн от 10.04.2017</t>
  </si>
  <si>
    <t>ООО "ТВЕРЬ АГРОПРОМ" Вх. № 6840 от 12.04.2017</t>
  </si>
  <si>
    <t>ИП Глава КФХАнкинович С.А. вх. № 6842 от 12.04.2017</t>
  </si>
  <si>
    <t>Рекомендуемая  НМЦ, руб. 2-й квартал 2017 г</t>
  </si>
  <si>
    <t>Предложения по начальным (максимальным) ценам на продовольственные товары (мясо (говядина) и  субпродукты) на 2-й квартал 2017 года</t>
  </si>
  <si>
    <t>ООО "Продресурсы" Вх. № 7131 от 17.04.2017</t>
  </si>
  <si>
    <t xml:space="preserve">Предложения по начальным (максимальным) ценам на продовольственные товары (мясо кур) на 2-й квартал  2017 года </t>
  </si>
  <si>
    <t>АО "Птицефабрика Верхневолжская" Вх № 6843 от 12.04.2017</t>
  </si>
  <si>
    <t>ООО "Дантон-Птицепром" Ржевская птицефабрика № 1  Вх. № 6844 от 12.04.2017</t>
  </si>
  <si>
    <t>Рекомендуемая  НМЦ, руб.2-й квартал 2017 г.</t>
  </si>
  <si>
    <t>Предложения по начальным (максимальным) ценам на продовольственные товары (колбасные и тушеные изделия)  на 2-й квартал 2017 года</t>
  </si>
  <si>
    <t>ООО ТК "Конаково колбасы" Вх. № 7070 от 17.04.2017</t>
  </si>
  <si>
    <t>ОАО "ВЕЛИКОЛУКСКИЙ МЯСОКОМБИНАТ" Вх.№ 6837 от 12.04.2017</t>
  </si>
  <si>
    <t>Рекомендуемая  НМЦ, руб. 2-й квартал 2017 г.</t>
  </si>
  <si>
    <t xml:space="preserve">Предложения по начальным (максимальным) ценам на продовольственные товары (молочная продукция) на  2-й квартал  2017 года </t>
  </si>
  <si>
    <t>ООО ТЗК "Тверца"  Вх. б/н от 12.04.2017</t>
  </si>
  <si>
    <t>ООО "Позитив" Вх. б/н от 12.04.2017</t>
  </si>
  <si>
    <t>АО "ТМК "Тверца" Вх. № 7073 от 17.04.2017</t>
  </si>
  <si>
    <t>ОАО "МОЛОКО" Вх. № 6260 от 06.04.2017</t>
  </si>
  <si>
    <t>Рекомендуемая  НМЦ, рублей на 2-й  квартал 2017 г.</t>
  </si>
  <si>
    <t xml:space="preserve">Предложения по начальным (максимальным) ценам на продовольственные товары (рыба) на 2-й квартал  2017 года </t>
  </si>
  <si>
    <t xml:space="preserve">Предложения по начальным (максимальным) ценам на продовольственные товары (фрукты) на 2-й квартал  2017 года </t>
  </si>
  <si>
    <t>Рекомендуемая  НМЦ, рублей на 2-й квартал 2017 г.</t>
  </si>
  <si>
    <t xml:space="preserve">Предложения по начальным (максимальным) ценам на продовольственные товары (прочая продукция) на 2-й квартал  2017 года </t>
  </si>
  <si>
    <t>Рекомендуемая  НМЦ, руб. на 2-й квартал 2017 г.</t>
  </si>
  <si>
    <t>Молоко сгущенное</t>
  </si>
  <si>
    <t xml:space="preserve">Цельное  с сахаром. Массовая доля жира не менее 8,5%. Внешний вид и консистенция однородная, вязкая по всей массе. Цвет  белый  с кремовым оттенком, равномерный по всей массе. </t>
  </si>
  <si>
    <t>реестровый номер контракта 2690600096316 000182 (ип азизов)</t>
  </si>
  <si>
    <t>реестровый номер контракта 2691900058317 000001</t>
  </si>
  <si>
    <t>реестровый номер контракта 2694400390116 000145 (ооо статус)</t>
  </si>
  <si>
    <t>реестровый номер контракта 3691101788117 000003 (ооо фабрика питания)</t>
  </si>
  <si>
    <t xml:space="preserve">реестровый номер контракта 2690700018716 000069 </t>
  </si>
  <si>
    <t xml:space="preserve">реестровый номер контракта 2692400332517 000007 </t>
  </si>
  <si>
    <t xml:space="preserve">реестровый номер контракта 2692100016417 000084 </t>
  </si>
  <si>
    <t xml:space="preserve">реестровый номер контракта 2693500215416 000010 </t>
  </si>
  <si>
    <t xml:space="preserve">реестровый номер контракта 2690600096316 000157 </t>
  </si>
  <si>
    <t>реестровый номер контракта 3690500498016 000029</t>
  </si>
  <si>
    <t xml:space="preserve">реестровый номер контракта 2690500603117 000036 </t>
  </si>
  <si>
    <t xml:space="preserve">реестровый номер контракта 2691200243017 000169 </t>
  </si>
  <si>
    <t xml:space="preserve">реестровый номер контракта  2693200145917 000009 </t>
  </si>
  <si>
    <t>реестровый номер контракта 1691100836516 000070</t>
  </si>
  <si>
    <t>реестровый номер контракта 2691900058317 000008</t>
  </si>
  <si>
    <t xml:space="preserve">реестровый номер контракта 3691600905916 000025 </t>
  </si>
  <si>
    <t xml:space="preserve">реестровый номер контракта 2694400389117 000007 </t>
  </si>
  <si>
    <t xml:space="preserve">реестровый номер контракта 2690900062617 000004 </t>
  </si>
  <si>
    <t>реестровый номер контракта2690300671016 000022</t>
  </si>
  <si>
    <t xml:space="preserve">реестровый номер контракта 3691101670417 00000 </t>
  </si>
  <si>
    <t>реестровый номер контракта 2692500241216 000170</t>
  </si>
  <si>
    <t xml:space="preserve">реестровый номер контракта3691500523817 000001 </t>
  </si>
  <si>
    <t xml:space="preserve">реестровый номер контракта 2690300671017 000002 </t>
  </si>
  <si>
    <t xml:space="preserve">реестровый номер контракта 2690300574817 000160 </t>
  </si>
  <si>
    <t xml:space="preserve">реестровый номер контракта 3691101671116 00013 </t>
  </si>
  <si>
    <t xml:space="preserve">реестровый номер контракта  2692100016416 000066 </t>
  </si>
  <si>
    <t xml:space="preserve">реестровый номер контракта 269001017417 000311 </t>
  </si>
  <si>
    <t>реестровый номер контракта 3694100040516 000057</t>
  </si>
  <si>
    <t xml:space="preserve">реестровый номер контракта 2695003519317 000078 </t>
  </si>
  <si>
    <t xml:space="preserve">реестровый номер контракта 3694200109516 000064 </t>
  </si>
  <si>
    <t>реестровый номер контракта 2691000525916 000062</t>
  </si>
  <si>
    <t>реестровый номер контракта 3691600905917 000007</t>
  </si>
  <si>
    <t xml:space="preserve">реестровый номер контракта 2692400340617 000002 </t>
  </si>
  <si>
    <t xml:space="preserve">реестровый номер контракта 3693100417516 000144 </t>
  </si>
  <si>
    <t>реестровый номер контракта 2691000525916 000035</t>
  </si>
  <si>
    <t xml:space="preserve">реестровый номер контракта 2692800172016 000066 </t>
  </si>
  <si>
    <t>реестровый номер контракта 2693400449416 000120</t>
  </si>
  <si>
    <t>реестровый номер контракта 1691700082017 000009</t>
  </si>
  <si>
    <t xml:space="preserve">реестровый номер контракта 2690800154617 000007 </t>
  </si>
  <si>
    <t xml:space="preserve">реестровый номер контракта 2691300387717 000009 </t>
  </si>
  <si>
    <t xml:space="preserve">реестровый номер контракта 2693600496517 000012 </t>
  </si>
  <si>
    <t xml:space="preserve">реестровый номер контракта  3690303471717 000005 </t>
  </si>
  <si>
    <t>реестровый номер контракта 3690201984317 000003</t>
  </si>
  <si>
    <t xml:space="preserve">реестровый номер контракта 2690201616917 000024 </t>
  </si>
  <si>
    <t xml:space="preserve">реестровый номер контракта 3690506425916 000040 </t>
  </si>
  <si>
    <t xml:space="preserve">реестровый номер контракта3690202853417 000007 </t>
  </si>
  <si>
    <t>реестровый номер контракта  2690201616917 000024</t>
  </si>
  <si>
    <t>реестровый номер контракта 3690202764316 000026</t>
  </si>
  <si>
    <t xml:space="preserve">реестровый номер контракта 2691200598416 000072 </t>
  </si>
  <si>
    <t xml:space="preserve">реестровый номер контракта 3691600905916 000022 </t>
  </si>
  <si>
    <t xml:space="preserve">реестровый номер контракта 3691600908016 000020 </t>
  </si>
  <si>
    <t xml:space="preserve">реестровый номер контракта  2694400389116 000013 </t>
  </si>
  <si>
    <t xml:space="preserve">реестровый номер контракта  2692300080416 000103 </t>
  </si>
  <si>
    <t xml:space="preserve">реестровый номер контракта 2692400340616 000027 </t>
  </si>
  <si>
    <t xml:space="preserve">реестровый номер контракта  2690500290417 000002 </t>
  </si>
  <si>
    <t>реестровый номер контракта  2691001300217 000003</t>
  </si>
  <si>
    <t xml:space="preserve">реестровый номер контракта  2691800039717 000007 </t>
  </si>
  <si>
    <t xml:space="preserve">реестровый номер контракта  2690401967017 000020 </t>
  </si>
  <si>
    <t>реестровый номер контракта 3691600908016 000020</t>
  </si>
  <si>
    <t xml:space="preserve">реестровый номер контракта  2694400389116 000017 </t>
  </si>
  <si>
    <t xml:space="preserve">реестровый номер контракта 2692200016717 000072 </t>
  </si>
  <si>
    <t xml:space="preserve">реестровый номер контракта  2690201616917 000065 </t>
  </si>
  <si>
    <t xml:space="preserve">реестровый номер контракта  3694200109517 000015 </t>
  </si>
  <si>
    <t xml:space="preserve">реестровый номер контракта 2691500420217 000002 </t>
  </si>
  <si>
    <t xml:space="preserve">реестровый номер контракта 2690700018717 000135 </t>
  </si>
  <si>
    <t xml:space="preserve">реестровый номер контракта  2693200145917 000007 </t>
  </si>
  <si>
    <t xml:space="preserve">реестровый номер контракта 3691600905917 000004 </t>
  </si>
  <si>
    <t>реестровый номер контракта  1690800221117 000058</t>
  </si>
  <si>
    <t xml:space="preserve">реестровый номер контракта 2693800007416 000038 </t>
  </si>
  <si>
    <t xml:space="preserve">реестровый номер контракта  2692300080416 000120 </t>
  </si>
  <si>
    <t>реестровый номер контракта  2692200016716 000106</t>
  </si>
  <si>
    <t xml:space="preserve">реестровый номер контракта 2693600496517 000080 </t>
  </si>
  <si>
    <t xml:space="preserve">реестровый номер контракта 3694200109517 000012 </t>
  </si>
  <si>
    <t xml:space="preserve">реестровый номер контракта 2695003519317 000039 </t>
  </si>
  <si>
    <t>реестровый номер контракта  2691300387717 000034</t>
  </si>
  <si>
    <t xml:space="preserve">реестровый номер контракта  2690800217017 000005 </t>
  </si>
  <si>
    <t xml:space="preserve">реестровый номер контракта  3691600905916 000025 </t>
  </si>
  <si>
    <t xml:space="preserve">реестровый номер контракта 3691500523817 000001 </t>
  </si>
  <si>
    <t xml:space="preserve">реестровый номер контракта  2690500603117 000011 </t>
  </si>
  <si>
    <t xml:space="preserve">реестровый номер контракта 2691400027617 000010 </t>
  </si>
  <si>
    <t xml:space="preserve">реестровый номер контракта 3691101628517 000006 </t>
  </si>
  <si>
    <t xml:space="preserve">реестровый номер контракта 2690700865117 000002 </t>
  </si>
  <si>
    <t xml:space="preserve">реестровый номер контракта 1695012741517 000012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</si>
</sst>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7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" fontId="16" fillId="3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16" fillId="4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vertical="top"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6" fillId="32" borderId="10" xfId="0" applyNumberFormat="1" applyFont="1" applyFill="1" applyBorder="1" applyAlignment="1">
      <alignment horizontal="center" vertical="center" wrapText="1"/>
    </xf>
    <xf numFmtId="10" fontId="16" fillId="32" borderId="10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2" fontId="16" fillId="3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4" fontId="20" fillId="3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0" fillId="4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8" fillId="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32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33" borderId="16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35" borderId="11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6" borderId="16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wrapText="1"/>
    </xf>
    <xf numFmtId="0" fontId="22" fillId="35" borderId="13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/>
    </xf>
    <xf numFmtId="0" fontId="17" fillId="35" borderId="12" xfId="0" applyFont="1" applyFill="1" applyBorder="1" applyAlignment="1">
      <alignment horizontal="center" vertical="top" wrapText="1"/>
    </xf>
    <xf numFmtId="0" fontId="17" fillId="35" borderId="13" xfId="0" applyFont="1" applyFill="1" applyBorder="1" applyAlignment="1">
      <alignment horizontal="center" vertical="top" wrapText="1"/>
    </xf>
    <xf numFmtId="2" fontId="3" fillId="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="75" zoomScaleNormal="75" zoomScalePageLayoutView="0" workbookViewId="0" topLeftCell="A16">
      <selection activeCell="P23" sqref="P23"/>
    </sheetView>
  </sheetViews>
  <sheetFormatPr defaultColWidth="9.140625" defaultRowHeight="15"/>
  <cols>
    <col min="1" max="1" width="17.8515625" style="4" customWidth="1"/>
    <col min="2" max="2" width="13.00390625" style="4" customWidth="1"/>
    <col min="3" max="3" width="7.57421875" style="4" customWidth="1"/>
    <col min="4" max="4" width="15.421875" style="4" customWidth="1"/>
    <col min="5" max="5" width="24.421875" style="4" customWidth="1"/>
    <col min="6" max="6" width="15.57421875" style="4" customWidth="1"/>
    <col min="7" max="7" width="15.28125" style="5" customWidth="1"/>
    <col min="8" max="8" width="13.421875" style="5" customWidth="1"/>
    <col min="9" max="11" width="12.421875" style="5" customWidth="1"/>
    <col min="12" max="12" width="12.140625" style="5" customWidth="1"/>
    <col min="13" max="13" width="12.57421875" style="5" customWidth="1"/>
    <col min="14" max="14" width="11.8515625" style="5" customWidth="1"/>
    <col min="15" max="15" width="11.57421875" style="5" customWidth="1"/>
    <col min="16" max="16" width="4.8515625" style="5" customWidth="1"/>
    <col min="17" max="17" width="7.8515625" style="5" customWidth="1"/>
    <col min="18" max="18" width="10.28125" style="5" customWidth="1"/>
    <col min="19" max="19" width="10.57421875" style="5" customWidth="1"/>
    <col min="20" max="16384" width="9.140625" style="4" customWidth="1"/>
  </cols>
  <sheetData>
    <row r="1" spans="17:19" ht="15" customHeight="1">
      <c r="Q1" s="122" t="s">
        <v>221</v>
      </c>
      <c r="R1" s="122"/>
      <c r="S1" s="122"/>
    </row>
    <row r="2" ht="15" customHeight="1"/>
    <row r="3" spans="1:19" ht="12.75">
      <c r="A3" s="124" t="s">
        <v>446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5" spans="1:19" s="28" customFormat="1" ht="25.5" customHeight="1">
      <c r="A5" s="121" t="s">
        <v>175</v>
      </c>
      <c r="B5" s="116" t="s">
        <v>358</v>
      </c>
      <c r="C5" s="121" t="s">
        <v>134</v>
      </c>
      <c r="D5" s="116" t="s">
        <v>283</v>
      </c>
      <c r="E5" s="121" t="s">
        <v>174</v>
      </c>
      <c r="F5" s="121" t="s">
        <v>116</v>
      </c>
      <c r="G5" s="120" t="s">
        <v>220</v>
      </c>
      <c r="H5" s="120"/>
      <c r="I5" s="120"/>
      <c r="J5" s="120"/>
      <c r="K5" s="120"/>
      <c r="L5" s="120"/>
      <c r="M5" s="120"/>
      <c r="N5" s="120"/>
      <c r="O5" s="120"/>
      <c r="P5" s="120"/>
      <c r="Q5" s="121" t="s">
        <v>195</v>
      </c>
      <c r="R5" s="116" t="s">
        <v>196</v>
      </c>
      <c r="S5" s="123" t="s">
        <v>447</v>
      </c>
    </row>
    <row r="6" spans="1:19" s="28" customFormat="1" ht="88.5" customHeight="1">
      <c r="A6" s="121"/>
      <c r="B6" s="118"/>
      <c r="C6" s="121"/>
      <c r="D6" s="126"/>
      <c r="E6" s="121"/>
      <c r="F6" s="121"/>
      <c r="G6" s="116" t="s">
        <v>448</v>
      </c>
      <c r="H6" s="116" t="s">
        <v>450</v>
      </c>
      <c r="I6" s="116" t="s">
        <v>449</v>
      </c>
      <c r="J6" s="116" t="s">
        <v>451</v>
      </c>
      <c r="K6" s="116" t="s">
        <v>486</v>
      </c>
      <c r="L6" s="116" t="s">
        <v>487</v>
      </c>
      <c r="M6" s="116" t="s">
        <v>488</v>
      </c>
      <c r="N6" s="116" t="s">
        <v>489</v>
      </c>
      <c r="O6" s="116" t="s">
        <v>490</v>
      </c>
      <c r="P6" s="116"/>
      <c r="Q6" s="121"/>
      <c r="R6" s="118"/>
      <c r="S6" s="123"/>
    </row>
    <row r="7" spans="1:19" s="28" customFormat="1" ht="33" customHeight="1">
      <c r="A7" s="121"/>
      <c r="B7" s="119"/>
      <c r="C7" s="121"/>
      <c r="D7" s="117"/>
      <c r="E7" s="121"/>
      <c r="F7" s="121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21"/>
      <c r="R7" s="119"/>
      <c r="S7" s="123"/>
    </row>
    <row r="8" spans="1:19" ht="42.75" customHeight="1">
      <c r="A8" s="112" t="s">
        <v>132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  <c r="S8" s="8"/>
    </row>
    <row r="9" spans="1:19" ht="90.75" customHeight="1">
      <c r="A9" s="18" t="s">
        <v>233</v>
      </c>
      <c r="B9" s="9" t="s">
        <v>87</v>
      </c>
      <c r="C9" s="18" t="s">
        <v>135</v>
      </c>
      <c r="D9" s="18" t="s">
        <v>113</v>
      </c>
      <c r="E9" s="1" t="s">
        <v>335</v>
      </c>
      <c r="F9" s="1" t="s">
        <v>164</v>
      </c>
      <c r="G9" s="37">
        <v>47.25</v>
      </c>
      <c r="H9" s="37">
        <v>43.41</v>
      </c>
      <c r="I9" s="37">
        <v>45.5</v>
      </c>
      <c r="J9" s="93">
        <v>42.4</v>
      </c>
      <c r="K9" s="35">
        <v>45.75</v>
      </c>
      <c r="L9" s="35"/>
      <c r="M9" s="35">
        <v>31.67</v>
      </c>
      <c r="N9" s="35">
        <v>44.74</v>
      </c>
      <c r="O9" s="35"/>
      <c r="P9" s="35"/>
      <c r="Q9" s="1">
        <f>COUNT(G9:P9)</f>
        <v>7</v>
      </c>
      <c r="R9" s="3">
        <f>STDEVA(G9:P9)/(SUM(G9:P9)/COUNTIF(G9:P9,"&gt;0"))</f>
        <v>0.12161906838168876</v>
      </c>
      <c r="S9" s="8">
        <f>1/Q9*(SUM(G9:P9))</f>
        <v>42.96</v>
      </c>
    </row>
    <row r="10" spans="1:19" ht="111.75" customHeight="1">
      <c r="A10" s="18" t="s">
        <v>234</v>
      </c>
      <c r="B10" s="9" t="s">
        <v>87</v>
      </c>
      <c r="C10" s="18" t="s">
        <v>135</v>
      </c>
      <c r="D10" s="18" t="s">
        <v>280</v>
      </c>
      <c r="E10" s="1" t="s">
        <v>354</v>
      </c>
      <c r="F10" s="1" t="s">
        <v>164</v>
      </c>
      <c r="G10" s="37">
        <v>47.25</v>
      </c>
      <c r="H10" s="37">
        <v>43.41</v>
      </c>
      <c r="I10" s="37">
        <v>44</v>
      </c>
      <c r="J10" s="93">
        <v>41.3</v>
      </c>
      <c r="K10" s="35"/>
      <c r="L10" s="35"/>
      <c r="M10" s="35"/>
      <c r="N10" s="35"/>
      <c r="O10" s="35">
        <v>27</v>
      </c>
      <c r="P10" s="35"/>
      <c r="Q10" s="1">
        <f>COUNT(G10:P10)</f>
        <v>5</v>
      </c>
      <c r="R10" s="3">
        <f>STDEVA(G10:P10)/(SUM(G10:P10)/COUNTIF(G10:P10,"&gt;0"))</f>
        <v>0.19442005841080118</v>
      </c>
      <c r="S10" s="8">
        <f>1/Q10*(SUM(G10:P10))</f>
        <v>40.592</v>
      </c>
    </row>
    <row r="11" spans="1:19" ht="78.75" customHeight="1">
      <c r="A11" s="18" t="s">
        <v>203</v>
      </c>
      <c r="B11" s="9" t="s">
        <v>88</v>
      </c>
      <c r="C11" s="18" t="s">
        <v>135</v>
      </c>
      <c r="D11" s="18" t="s">
        <v>281</v>
      </c>
      <c r="E11" s="1" t="s">
        <v>336</v>
      </c>
      <c r="F11" s="1" t="s">
        <v>164</v>
      </c>
      <c r="G11" s="37">
        <v>87.03</v>
      </c>
      <c r="H11" s="37">
        <v>73.38</v>
      </c>
      <c r="I11" s="37">
        <v>82.5</v>
      </c>
      <c r="J11" s="93">
        <v>75.7</v>
      </c>
      <c r="K11" s="35">
        <v>72.56</v>
      </c>
      <c r="L11" s="35">
        <v>47.1</v>
      </c>
      <c r="M11" s="35">
        <v>54.29</v>
      </c>
      <c r="N11" s="35">
        <v>72.67</v>
      </c>
      <c r="O11" s="35"/>
      <c r="P11" s="35"/>
      <c r="Q11" s="1">
        <f>COUNT(G11:P11)</f>
        <v>8</v>
      </c>
      <c r="R11" s="3">
        <f>STDEVA(G11:P11)/(SUM(G11:P11)/COUNTIF(G11:P11,"&gt;0"))</f>
        <v>0.19076633849541877</v>
      </c>
      <c r="S11" s="8">
        <f>1/Q11*(SUM(G11:P11))</f>
        <v>70.65375</v>
      </c>
    </row>
    <row r="12" spans="1:19" s="38" customFormat="1" ht="26.2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</row>
    <row r="13" spans="1:19" ht="12.75" customHeight="1">
      <c r="A13" s="121" t="s">
        <v>175</v>
      </c>
      <c r="B13" s="116" t="s">
        <v>358</v>
      </c>
      <c r="C13" s="121" t="s">
        <v>134</v>
      </c>
      <c r="D13" s="116" t="s">
        <v>283</v>
      </c>
      <c r="E13" s="121" t="s">
        <v>174</v>
      </c>
      <c r="F13" s="121" t="s">
        <v>116</v>
      </c>
      <c r="G13" s="120" t="s">
        <v>220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1" t="s">
        <v>195</v>
      </c>
      <c r="R13" s="116" t="s">
        <v>196</v>
      </c>
      <c r="S13" s="123" t="s">
        <v>447</v>
      </c>
    </row>
    <row r="14" spans="1:19" ht="18.75" customHeight="1">
      <c r="A14" s="121"/>
      <c r="B14" s="118"/>
      <c r="C14" s="121"/>
      <c r="D14" s="126"/>
      <c r="E14" s="121"/>
      <c r="F14" s="121"/>
      <c r="G14" s="116" t="s">
        <v>448</v>
      </c>
      <c r="H14" s="116" t="s">
        <v>453</v>
      </c>
      <c r="I14" s="116" t="s">
        <v>452</v>
      </c>
      <c r="J14" s="116" t="s">
        <v>449</v>
      </c>
      <c r="K14" s="116" t="s">
        <v>450</v>
      </c>
      <c r="L14" s="127" t="s">
        <v>491</v>
      </c>
      <c r="M14" s="127" t="s">
        <v>492</v>
      </c>
      <c r="N14" s="127" t="s">
        <v>493</v>
      </c>
      <c r="O14" s="127" t="s">
        <v>494</v>
      </c>
      <c r="P14" s="127"/>
      <c r="Q14" s="121"/>
      <c r="R14" s="118"/>
      <c r="S14" s="123"/>
    </row>
    <row r="15" spans="1:19" ht="98.25" customHeight="1">
      <c r="A15" s="121"/>
      <c r="B15" s="119"/>
      <c r="C15" s="121"/>
      <c r="D15" s="117"/>
      <c r="E15" s="121"/>
      <c r="F15" s="121"/>
      <c r="G15" s="117"/>
      <c r="H15" s="117"/>
      <c r="I15" s="119"/>
      <c r="J15" s="117"/>
      <c r="K15" s="117"/>
      <c r="L15" s="128"/>
      <c r="M15" s="128"/>
      <c r="N15" s="128"/>
      <c r="O15" s="128"/>
      <c r="P15" s="128"/>
      <c r="Q15" s="121"/>
      <c r="R15" s="119"/>
      <c r="S15" s="123"/>
    </row>
    <row r="16" spans="1:19" ht="36.75" customHeight="1">
      <c r="A16" s="112" t="s">
        <v>133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/>
      <c r="S16" s="8"/>
    </row>
    <row r="17" spans="1:19" ht="104.25" customHeight="1">
      <c r="A17" s="18" t="s">
        <v>136</v>
      </c>
      <c r="B17" s="9" t="s">
        <v>89</v>
      </c>
      <c r="C17" s="18" t="s">
        <v>135</v>
      </c>
      <c r="D17" s="1" t="s">
        <v>57</v>
      </c>
      <c r="E17" s="1" t="s">
        <v>22</v>
      </c>
      <c r="F17" s="1" t="s">
        <v>114</v>
      </c>
      <c r="G17" s="37">
        <v>110.91</v>
      </c>
      <c r="H17" s="37">
        <v>120</v>
      </c>
      <c r="I17" s="37">
        <v>114</v>
      </c>
      <c r="J17" s="37">
        <v>160</v>
      </c>
      <c r="K17" s="37">
        <v>130</v>
      </c>
      <c r="L17" s="35">
        <v>74.22</v>
      </c>
      <c r="M17" s="35"/>
      <c r="N17" s="35"/>
      <c r="O17" s="35"/>
      <c r="P17" s="35"/>
      <c r="Q17" s="1">
        <f aca="true" t="shared" si="0" ref="Q17:Q22">COUNT(G17:P17)</f>
        <v>6</v>
      </c>
      <c r="R17" s="3">
        <f aca="true" t="shared" si="1" ref="R17:R22">STDEVA(G17:P17)/(SUM(G17:P17)/COUNTIF(G17:P17,"&gt;0"))</f>
        <v>0.23614558494804852</v>
      </c>
      <c r="S17" s="8">
        <f aca="true" t="shared" si="2" ref="S17:S22">1/Q17*(SUM(G17:P17))</f>
        <v>118.18833333333333</v>
      </c>
    </row>
    <row r="18" spans="1:19" ht="159" customHeight="1">
      <c r="A18" s="29" t="s">
        <v>165</v>
      </c>
      <c r="B18" s="9" t="s">
        <v>365</v>
      </c>
      <c r="C18" s="18" t="s">
        <v>135</v>
      </c>
      <c r="D18" s="1" t="s">
        <v>414</v>
      </c>
      <c r="E18" s="1" t="s">
        <v>69</v>
      </c>
      <c r="F18" s="1" t="s">
        <v>114</v>
      </c>
      <c r="G18" s="37">
        <v>151.94</v>
      </c>
      <c r="H18" s="37">
        <v>146</v>
      </c>
      <c r="I18" s="37">
        <v>148</v>
      </c>
      <c r="J18" s="37">
        <v>200</v>
      </c>
      <c r="K18" s="37">
        <v>160</v>
      </c>
      <c r="L18" s="35">
        <v>93.6</v>
      </c>
      <c r="M18" s="35"/>
      <c r="N18" s="35"/>
      <c r="O18" s="35"/>
      <c r="P18" s="35"/>
      <c r="Q18" s="1">
        <f t="shared" si="0"/>
        <v>6</v>
      </c>
      <c r="R18" s="3">
        <f t="shared" si="1"/>
        <v>0.2272663941916543</v>
      </c>
      <c r="S18" s="8">
        <f t="shared" si="2"/>
        <v>149.92333333333335</v>
      </c>
    </row>
    <row r="19" spans="1:19" ht="102.75" customHeight="1">
      <c r="A19" s="18" t="s">
        <v>166</v>
      </c>
      <c r="B19" s="9" t="s">
        <v>366</v>
      </c>
      <c r="C19" s="18" t="s">
        <v>135</v>
      </c>
      <c r="D19" s="1" t="s">
        <v>58</v>
      </c>
      <c r="E19" s="1" t="s">
        <v>337</v>
      </c>
      <c r="F19" s="1" t="s">
        <v>114</v>
      </c>
      <c r="G19" s="37">
        <v>133.9</v>
      </c>
      <c r="H19" s="37">
        <v>120</v>
      </c>
      <c r="I19" s="37">
        <v>118</v>
      </c>
      <c r="J19" s="37">
        <v>160</v>
      </c>
      <c r="K19" s="37">
        <v>120</v>
      </c>
      <c r="L19" s="35">
        <v>73.1</v>
      </c>
      <c r="M19" s="35"/>
      <c r="N19" s="35"/>
      <c r="O19" s="35"/>
      <c r="P19" s="35"/>
      <c r="Q19" s="1">
        <f t="shared" si="0"/>
        <v>6</v>
      </c>
      <c r="R19" s="3">
        <f t="shared" si="1"/>
        <v>0.2338616683102966</v>
      </c>
      <c r="S19" s="8">
        <f t="shared" si="2"/>
        <v>120.83333333333333</v>
      </c>
    </row>
    <row r="20" spans="1:19" ht="115.5" customHeight="1">
      <c r="A20" s="18" t="s">
        <v>137</v>
      </c>
      <c r="B20" s="9" t="s">
        <v>90</v>
      </c>
      <c r="C20" s="18" t="s">
        <v>135</v>
      </c>
      <c r="D20" s="18" t="s">
        <v>282</v>
      </c>
      <c r="E20" s="1" t="s">
        <v>338</v>
      </c>
      <c r="F20" s="1" t="s">
        <v>413</v>
      </c>
      <c r="G20" s="37">
        <v>108.16</v>
      </c>
      <c r="H20" s="37">
        <v>112</v>
      </c>
      <c r="I20" s="37">
        <v>125</v>
      </c>
      <c r="J20" s="37">
        <v>130</v>
      </c>
      <c r="K20" s="37"/>
      <c r="L20" s="35"/>
      <c r="M20" s="35"/>
      <c r="N20" s="35"/>
      <c r="O20" s="35"/>
      <c r="P20" s="35"/>
      <c r="Q20" s="1">
        <f t="shared" si="0"/>
        <v>4</v>
      </c>
      <c r="R20" s="3">
        <f t="shared" si="1"/>
        <v>0.08739406777830895</v>
      </c>
      <c r="S20" s="8">
        <f t="shared" si="2"/>
        <v>118.78999999999999</v>
      </c>
    </row>
    <row r="21" spans="1:19" ht="58.5" customHeight="1">
      <c r="A21" s="18" t="s">
        <v>59</v>
      </c>
      <c r="B21" s="9" t="s">
        <v>90</v>
      </c>
      <c r="C21" s="9" t="s">
        <v>135</v>
      </c>
      <c r="D21" s="40" t="s">
        <v>282</v>
      </c>
      <c r="E21" s="40" t="s">
        <v>60</v>
      </c>
      <c r="F21" s="40" t="s">
        <v>413</v>
      </c>
      <c r="G21" s="37">
        <v>117.39</v>
      </c>
      <c r="H21" s="37">
        <v>130</v>
      </c>
      <c r="I21" s="37">
        <v>124</v>
      </c>
      <c r="J21" s="37">
        <v>120</v>
      </c>
      <c r="K21" s="37"/>
      <c r="L21" s="35"/>
      <c r="M21" s="35">
        <v>100</v>
      </c>
      <c r="N21" s="35"/>
      <c r="O21" s="35">
        <v>116</v>
      </c>
      <c r="P21" s="35"/>
      <c r="Q21" s="1">
        <f t="shared" si="0"/>
        <v>6</v>
      </c>
      <c r="R21" s="3">
        <f t="shared" si="1"/>
        <v>0.08585661936456171</v>
      </c>
      <c r="S21" s="41">
        <f t="shared" si="2"/>
        <v>117.89833333333333</v>
      </c>
    </row>
    <row r="22" spans="1:19" ht="84.75" customHeight="1">
      <c r="A22" s="18" t="s">
        <v>61</v>
      </c>
      <c r="B22" s="39" t="s">
        <v>91</v>
      </c>
      <c r="C22" s="1" t="s">
        <v>135</v>
      </c>
      <c r="D22" s="1" t="s">
        <v>62</v>
      </c>
      <c r="E22" s="1" t="s">
        <v>63</v>
      </c>
      <c r="F22" s="1" t="s">
        <v>413</v>
      </c>
      <c r="G22" s="37">
        <v>148.2</v>
      </c>
      <c r="H22" s="37">
        <v>140</v>
      </c>
      <c r="I22" s="37"/>
      <c r="J22" s="37"/>
      <c r="K22" s="37">
        <v>92.6</v>
      </c>
      <c r="L22" s="35"/>
      <c r="M22" s="35">
        <v>129.4</v>
      </c>
      <c r="N22" s="35">
        <v>70</v>
      </c>
      <c r="O22" s="35">
        <v>90</v>
      </c>
      <c r="P22" s="35"/>
      <c r="Q22" s="1">
        <f t="shared" si="0"/>
        <v>6</v>
      </c>
      <c r="R22" s="3">
        <f t="shared" si="1"/>
        <v>0.28369899698713164</v>
      </c>
      <c r="S22" s="41">
        <f t="shared" si="2"/>
        <v>111.69999999999999</v>
      </c>
    </row>
  </sheetData>
  <sheetProtection/>
  <mergeCells count="45">
    <mergeCell ref="A13:A15"/>
    <mergeCell ref="I14:I15"/>
    <mergeCell ref="J14:J15"/>
    <mergeCell ref="M14:M15"/>
    <mergeCell ref="K14:K15"/>
    <mergeCell ref="L14:L15"/>
    <mergeCell ref="H14:H15"/>
    <mergeCell ref="R13:R15"/>
    <mergeCell ref="O6:O7"/>
    <mergeCell ref="S13:S15"/>
    <mergeCell ref="P14:P15"/>
    <mergeCell ref="N14:N15"/>
    <mergeCell ref="O14:O15"/>
    <mergeCell ref="G13:P13"/>
    <mergeCell ref="G14:G15"/>
    <mergeCell ref="A8:R8"/>
    <mergeCell ref="Q13:Q15"/>
    <mergeCell ref="A5:A7"/>
    <mergeCell ref="C5:C7"/>
    <mergeCell ref="J6:J7"/>
    <mergeCell ref="K6:K7"/>
    <mergeCell ref="D5:D7"/>
    <mergeCell ref="B13:B15"/>
    <mergeCell ref="C13:C15"/>
    <mergeCell ref="D13:D15"/>
    <mergeCell ref="E13:E15"/>
    <mergeCell ref="F13:F15"/>
    <mergeCell ref="Q1:S1"/>
    <mergeCell ref="Q5:Q7"/>
    <mergeCell ref="R5:R7"/>
    <mergeCell ref="S5:S7"/>
    <mergeCell ref="A3:S3"/>
    <mergeCell ref="P6:P7"/>
    <mergeCell ref="M6:M7"/>
    <mergeCell ref="N6:N7"/>
    <mergeCell ref="A16:R16"/>
    <mergeCell ref="A12:S12"/>
    <mergeCell ref="H6:H7"/>
    <mergeCell ref="B5:B7"/>
    <mergeCell ref="G6:G7"/>
    <mergeCell ref="I6:I7"/>
    <mergeCell ref="G5:P5"/>
    <mergeCell ref="L6:L7"/>
    <mergeCell ref="E5:E7"/>
    <mergeCell ref="F5:F7"/>
  </mergeCell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W6" sqref="W6:W7"/>
    </sheetView>
  </sheetViews>
  <sheetFormatPr defaultColWidth="9.140625" defaultRowHeight="15"/>
  <cols>
    <col min="1" max="1" width="9.421875" style="17" customWidth="1"/>
    <col min="2" max="2" width="8.28125" style="17" customWidth="1"/>
    <col min="3" max="3" width="4.421875" style="17" customWidth="1"/>
    <col min="4" max="4" width="10.00390625" style="17" customWidth="1"/>
    <col min="5" max="5" width="16.421875" style="17" customWidth="1"/>
    <col min="6" max="6" width="8.421875" style="17" customWidth="1"/>
    <col min="7" max="9" width="8.00390625" style="31" customWidth="1"/>
    <col min="10" max="22" width="8.421875" style="30" customWidth="1"/>
    <col min="23" max="23" width="3.28125" style="30" customWidth="1"/>
    <col min="24" max="24" width="6.140625" style="31" customWidth="1"/>
    <col min="25" max="25" width="7.140625" style="31" customWidth="1"/>
    <col min="26" max="26" width="7.421875" style="31" customWidth="1"/>
    <col min="27" max="16384" width="9.140625" style="17" customWidth="1"/>
  </cols>
  <sheetData>
    <row r="1" spans="24:26" ht="19.5" customHeight="1">
      <c r="X1" s="135" t="s">
        <v>222</v>
      </c>
      <c r="Y1" s="135"/>
      <c r="Z1" s="135"/>
    </row>
    <row r="3" spans="1:26" ht="10.5">
      <c r="A3" s="136" t="s">
        <v>454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5" spans="1:26" s="10" customFormat="1" ht="18" customHeight="1">
      <c r="A5" s="129" t="s">
        <v>175</v>
      </c>
      <c r="B5" s="130" t="s">
        <v>358</v>
      </c>
      <c r="C5" s="129" t="s">
        <v>134</v>
      </c>
      <c r="D5" s="130" t="s">
        <v>283</v>
      </c>
      <c r="E5" s="129" t="s">
        <v>174</v>
      </c>
      <c r="F5" s="129" t="s">
        <v>116</v>
      </c>
      <c r="G5" s="144" t="s">
        <v>220</v>
      </c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29" t="s">
        <v>195</v>
      </c>
      <c r="Y5" s="130" t="s">
        <v>196</v>
      </c>
      <c r="Z5" s="143" t="s">
        <v>447</v>
      </c>
    </row>
    <row r="6" spans="1:26" s="10" customFormat="1" ht="32.25" customHeight="1">
      <c r="A6" s="129"/>
      <c r="B6" s="137"/>
      <c r="C6" s="129"/>
      <c r="D6" s="131"/>
      <c r="E6" s="129"/>
      <c r="F6" s="129"/>
      <c r="G6" s="130" t="s">
        <v>482</v>
      </c>
      <c r="H6" s="130" t="s">
        <v>452</v>
      </c>
      <c r="I6" s="130" t="s">
        <v>456</v>
      </c>
      <c r="J6" s="133" t="s">
        <v>457</v>
      </c>
      <c r="K6" s="133" t="s">
        <v>496</v>
      </c>
      <c r="L6" s="133" t="s">
        <v>497</v>
      </c>
      <c r="M6" s="133" t="s">
        <v>498</v>
      </c>
      <c r="N6" s="133" t="s">
        <v>499</v>
      </c>
      <c r="O6" s="133" t="s">
        <v>500</v>
      </c>
      <c r="P6" s="133" t="s">
        <v>501</v>
      </c>
      <c r="Q6" s="133" t="s">
        <v>502</v>
      </c>
      <c r="R6" s="133" t="s">
        <v>503</v>
      </c>
      <c r="S6" s="133" t="s">
        <v>504</v>
      </c>
      <c r="T6" s="133" t="s">
        <v>505</v>
      </c>
      <c r="U6" s="133" t="s">
        <v>495</v>
      </c>
      <c r="V6" s="133" t="s">
        <v>506</v>
      </c>
      <c r="W6" s="133"/>
      <c r="X6" s="129"/>
      <c r="Y6" s="137"/>
      <c r="Z6" s="143"/>
    </row>
    <row r="7" spans="1:26" s="10" customFormat="1" ht="49.5" customHeight="1">
      <c r="A7" s="129"/>
      <c r="B7" s="138"/>
      <c r="C7" s="129"/>
      <c r="D7" s="132"/>
      <c r="E7" s="129"/>
      <c r="F7" s="129"/>
      <c r="G7" s="132"/>
      <c r="H7" s="132"/>
      <c r="I7" s="138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235"/>
      <c r="V7" s="134"/>
      <c r="W7" s="134"/>
      <c r="X7" s="129"/>
      <c r="Y7" s="138"/>
      <c r="Z7" s="143"/>
    </row>
    <row r="8" spans="1:26" ht="24" customHeight="1">
      <c r="A8" s="139" t="s">
        <v>138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1"/>
      <c r="Z8" s="11"/>
    </row>
    <row r="9" spans="1:26" ht="99.75" customHeight="1">
      <c r="A9" s="32" t="s">
        <v>139</v>
      </c>
      <c r="B9" s="12" t="s">
        <v>359</v>
      </c>
      <c r="C9" s="32" t="s">
        <v>135</v>
      </c>
      <c r="D9" s="32" t="s">
        <v>301</v>
      </c>
      <c r="E9" s="13" t="s">
        <v>339</v>
      </c>
      <c r="F9" s="13" t="s">
        <v>415</v>
      </c>
      <c r="G9" s="19">
        <v>17</v>
      </c>
      <c r="H9" s="36">
        <v>28</v>
      </c>
      <c r="I9" s="36"/>
      <c r="J9" s="36"/>
      <c r="K9" s="19">
        <v>20</v>
      </c>
      <c r="L9" s="19">
        <v>13</v>
      </c>
      <c r="M9" s="19">
        <v>11.82</v>
      </c>
      <c r="N9" s="19">
        <v>13.7</v>
      </c>
      <c r="O9" s="19"/>
      <c r="P9" s="19">
        <v>16</v>
      </c>
      <c r="Q9" s="19">
        <v>19</v>
      </c>
      <c r="R9" s="19">
        <v>20.2</v>
      </c>
      <c r="S9" s="19"/>
      <c r="T9" s="19"/>
      <c r="U9" s="19"/>
      <c r="V9" s="19"/>
      <c r="W9" s="19"/>
      <c r="X9" s="22">
        <f>COUNT(G9:W9)</f>
        <v>9</v>
      </c>
      <c r="Y9" s="23">
        <f>STDEVA(G9:W9)/(SUM(G9:W9)/COUNTIF(G9:W9,"&gt;0"))</f>
        <v>0.2801863835946868</v>
      </c>
      <c r="Z9" s="7">
        <f>1/X9*(SUM(G9:W9))</f>
        <v>17.635555555555552</v>
      </c>
    </row>
    <row r="10" spans="1:26" ht="103.5" customHeight="1">
      <c r="A10" s="32" t="s">
        <v>140</v>
      </c>
      <c r="B10" s="12" t="s">
        <v>360</v>
      </c>
      <c r="C10" s="32" t="s">
        <v>135</v>
      </c>
      <c r="D10" s="32" t="s">
        <v>302</v>
      </c>
      <c r="E10" s="13" t="s">
        <v>340</v>
      </c>
      <c r="F10" s="13" t="s">
        <v>415</v>
      </c>
      <c r="G10" s="19">
        <v>17</v>
      </c>
      <c r="H10" s="36">
        <v>23</v>
      </c>
      <c r="I10" s="36"/>
      <c r="J10" s="36"/>
      <c r="K10" s="19">
        <v>20</v>
      </c>
      <c r="L10" s="19">
        <v>12</v>
      </c>
      <c r="M10" s="19">
        <v>10.56</v>
      </c>
      <c r="N10" s="19">
        <v>13.6</v>
      </c>
      <c r="O10" s="19"/>
      <c r="P10" s="19">
        <v>15</v>
      </c>
      <c r="Q10" s="19">
        <v>19</v>
      </c>
      <c r="R10" s="19">
        <v>20</v>
      </c>
      <c r="S10" s="19"/>
      <c r="T10" s="19"/>
      <c r="U10" s="19"/>
      <c r="V10" s="19"/>
      <c r="W10" s="19"/>
      <c r="X10" s="22">
        <f>COUNT(G10:W10)</f>
        <v>9</v>
      </c>
      <c r="Y10" s="23">
        <f>STDEVA(G10:W10)/(SUM(G10:W10)/COUNTIF(G10:W10,"&gt;0"))</f>
        <v>0.24995695926739459</v>
      </c>
      <c r="Z10" s="7">
        <f>1/X10*(SUM(G10:W10))</f>
        <v>16.684444444444445</v>
      </c>
    </row>
    <row r="11" spans="1:26" ht="108" customHeight="1">
      <c r="A11" s="32" t="s">
        <v>202</v>
      </c>
      <c r="B11" s="12" t="s">
        <v>361</v>
      </c>
      <c r="C11" s="32" t="s">
        <v>135</v>
      </c>
      <c r="D11" s="32" t="s">
        <v>303</v>
      </c>
      <c r="E11" s="13" t="s">
        <v>341</v>
      </c>
      <c r="F11" s="13" t="s">
        <v>415</v>
      </c>
      <c r="G11" s="19">
        <v>20</v>
      </c>
      <c r="H11" s="36">
        <v>26</v>
      </c>
      <c r="I11" s="36"/>
      <c r="J11" s="36"/>
      <c r="K11" s="19">
        <v>20</v>
      </c>
      <c r="L11" s="19">
        <v>12.7</v>
      </c>
      <c r="M11" s="19">
        <v>10.56</v>
      </c>
      <c r="N11" s="19">
        <v>13</v>
      </c>
      <c r="O11" s="19"/>
      <c r="P11" s="19">
        <v>18</v>
      </c>
      <c r="Q11" s="19">
        <v>19</v>
      </c>
      <c r="R11" s="19">
        <v>20</v>
      </c>
      <c r="S11" s="19"/>
      <c r="T11" s="19"/>
      <c r="U11" s="19"/>
      <c r="V11" s="19"/>
      <c r="W11" s="19"/>
      <c r="X11" s="22">
        <f>COUNT(G11:W11)</f>
        <v>9</v>
      </c>
      <c r="Y11" s="23">
        <f>STDEVA(G11:W11)/(SUM(G11:W11)/COUNTIF(G11:W11,"&gt;0"))</f>
        <v>0.2714674328958051</v>
      </c>
      <c r="Z11" s="7">
        <f>1/X11*(SUM(G11:W11))</f>
        <v>17.695555555555554</v>
      </c>
    </row>
    <row r="12" spans="1:26" ht="116.25" customHeight="1">
      <c r="A12" s="32" t="s">
        <v>141</v>
      </c>
      <c r="B12" s="12" t="s">
        <v>362</v>
      </c>
      <c r="C12" s="32" t="s">
        <v>135</v>
      </c>
      <c r="D12" s="32" t="s">
        <v>347</v>
      </c>
      <c r="E12" s="13" t="s">
        <v>357</v>
      </c>
      <c r="F12" s="13" t="s">
        <v>416</v>
      </c>
      <c r="G12" s="19"/>
      <c r="H12" s="36">
        <v>260</v>
      </c>
      <c r="I12" s="36"/>
      <c r="J12" s="36"/>
      <c r="K12" s="19">
        <v>150</v>
      </c>
      <c r="L12" s="19">
        <v>210</v>
      </c>
      <c r="M12" s="19"/>
      <c r="N12" s="19"/>
      <c r="O12" s="19"/>
      <c r="P12" s="19">
        <v>140</v>
      </c>
      <c r="Q12" s="19"/>
      <c r="R12" s="19">
        <v>215</v>
      </c>
      <c r="S12" s="19"/>
      <c r="T12" s="19"/>
      <c r="U12" s="19"/>
      <c r="V12" s="19">
        <v>118.7</v>
      </c>
      <c r="W12" s="19"/>
      <c r="X12" s="22">
        <f>COUNT(G12:W12)</f>
        <v>6</v>
      </c>
      <c r="Y12" s="23">
        <f>STDEVA(G12:W12)/(SUM(G12:W12)/COUNTIF(G12:W12,"&gt;0"))</f>
        <v>0.29797839633876094</v>
      </c>
      <c r="Z12" s="7">
        <f>1/X12*(SUM(G12:W12))</f>
        <v>182.28333333333333</v>
      </c>
    </row>
    <row r="13" spans="1:26" ht="115.5" customHeight="1">
      <c r="A13" s="32" t="s">
        <v>142</v>
      </c>
      <c r="B13" s="12" t="s">
        <v>363</v>
      </c>
      <c r="C13" s="32" t="s">
        <v>135</v>
      </c>
      <c r="D13" s="32" t="s">
        <v>304</v>
      </c>
      <c r="E13" s="13" t="s">
        <v>342</v>
      </c>
      <c r="F13" s="13" t="s">
        <v>415</v>
      </c>
      <c r="G13" s="19">
        <v>17</v>
      </c>
      <c r="H13" s="36">
        <v>28</v>
      </c>
      <c r="I13" s="36"/>
      <c r="J13" s="36"/>
      <c r="K13" s="19">
        <v>20</v>
      </c>
      <c r="L13" s="19">
        <v>13</v>
      </c>
      <c r="M13" s="19">
        <v>11.02</v>
      </c>
      <c r="N13" s="19">
        <v>14.73</v>
      </c>
      <c r="O13" s="19"/>
      <c r="P13" s="19">
        <v>17</v>
      </c>
      <c r="Q13" s="19">
        <v>19</v>
      </c>
      <c r="R13" s="19">
        <v>24.5</v>
      </c>
      <c r="S13" s="19"/>
      <c r="T13" s="19"/>
      <c r="U13" s="19"/>
      <c r="V13" s="19"/>
      <c r="W13" s="19"/>
      <c r="X13" s="22">
        <f>COUNT(G13:W13)</f>
        <v>9</v>
      </c>
      <c r="Y13" s="23">
        <f>STDEVA(G13:W13)/(SUM(G13:W13)/COUNTIF(G13:W13,"&gt;0"))</f>
        <v>0.2957767412306631</v>
      </c>
      <c r="Z13" s="7">
        <f>1/X13*(SUM(G13:W13))</f>
        <v>18.25</v>
      </c>
    </row>
    <row r="14" spans="1:26" ht="120.75" customHeight="1">
      <c r="A14" s="14" t="s">
        <v>143</v>
      </c>
      <c r="B14" s="15" t="s">
        <v>364</v>
      </c>
      <c r="C14" s="32" t="s">
        <v>135</v>
      </c>
      <c r="D14" s="32" t="s">
        <v>305</v>
      </c>
      <c r="E14" s="13" t="s">
        <v>306</v>
      </c>
      <c r="F14" s="13" t="s">
        <v>415</v>
      </c>
      <c r="G14" s="19"/>
      <c r="H14" s="36"/>
      <c r="I14" s="36">
        <v>34</v>
      </c>
      <c r="J14" s="36">
        <v>20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>
        <v>25.75</v>
      </c>
      <c r="V14" s="19"/>
      <c r="W14" s="19"/>
      <c r="X14" s="22">
        <f>COUNT(G14:W14)</f>
        <v>3</v>
      </c>
      <c r="Y14" s="23">
        <f>STDEVA(G14:W14)/(SUM(G14:W14)/COUNTIF(G14:W14,"&gt;0"))</f>
        <v>0.26471864744258095</v>
      </c>
      <c r="Z14" s="7">
        <f>1/X14*(SUM(G14:W14))</f>
        <v>26.583333333333332</v>
      </c>
    </row>
    <row r="15" spans="1:26" ht="171.75" customHeight="1">
      <c r="A15" s="32" t="s">
        <v>46</v>
      </c>
      <c r="B15" s="15" t="s">
        <v>47</v>
      </c>
      <c r="C15" s="32" t="s">
        <v>39</v>
      </c>
      <c r="D15" s="32" t="s">
        <v>48</v>
      </c>
      <c r="E15" s="13" t="s">
        <v>49</v>
      </c>
      <c r="F15" s="13" t="s">
        <v>50</v>
      </c>
      <c r="G15" s="19"/>
      <c r="H15" s="36">
        <v>90</v>
      </c>
      <c r="I15" s="36"/>
      <c r="J15" s="36"/>
      <c r="K15" s="19"/>
      <c r="L15" s="19"/>
      <c r="M15" s="19"/>
      <c r="N15" s="19"/>
      <c r="O15" s="19">
        <v>104.27</v>
      </c>
      <c r="P15" s="19">
        <v>130</v>
      </c>
      <c r="Q15" s="19"/>
      <c r="R15" s="19"/>
      <c r="S15" s="19">
        <v>113</v>
      </c>
      <c r="T15" s="19">
        <v>89</v>
      </c>
      <c r="U15" s="19"/>
      <c r="V15" s="19"/>
      <c r="W15" s="19"/>
      <c r="X15" s="22">
        <f>COUNT(G15:W15)</f>
        <v>5</v>
      </c>
      <c r="Y15" s="23">
        <f>STDEVA(G15:W15)/(SUM(G15:W15)/COUNTIF(G15:W15,"&gt;0"))</f>
        <v>0.16250373855403918</v>
      </c>
      <c r="Z15" s="7">
        <f>1/X15*(SUM(G15:W15))</f>
        <v>105.254</v>
      </c>
    </row>
    <row r="16" spans="1:26" ht="168" customHeight="1">
      <c r="A16" s="32" t="s">
        <v>51</v>
      </c>
      <c r="B16" s="15" t="s">
        <v>52</v>
      </c>
      <c r="C16" s="32" t="s">
        <v>39</v>
      </c>
      <c r="D16" s="32" t="s">
        <v>53</v>
      </c>
      <c r="E16" s="13" t="s">
        <v>54</v>
      </c>
      <c r="F16" s="13" t="s">
        <v>55</v>
      </c>
      <c r="G16" s="19"/>
      <c r="H16" s="36">
        <v>85</v>
      </c>
      <c r="I16" s="36"/>
      <c r="J16" s="36"/>
      <c r="K16" s="19"/>
      <c r="L16" s="19"/>
      <c r="M16" s="19"/>
      <c r="N16" s="19"/>
      <c r="O16" s="19">
        <v>117.18</v>
      </c>
      <c r="P16" s="19">
        <v>130</v>
      </c>
      <c r="Q16" s="19"/>
      <c r="R16" s="19"/>
      <c r="S16" s="19">
        <v>100.13</v>
      </c>
      <c r="T16" s="19">
        <v>89</v>
      </c>
      <c r="U16" s="19"/>
      <c r="V16" s="19"/>
      <c r="W16" s="19"/>
      <c r="X16" s="22">
        <f>COUNT(G16:W16)</f>
        <v>5</v>
      </c>
      <c r="Y16" s="23">
        <f>STDEVA(G16:W16)/(SUM(G16:W16)/COUNTIF(G16:W16,"&gt;0"))</f>
        <v>0.18263321973120392</v>
      </c>
      <c r="Z16" s="7">
        <f>1/X16*(SUM(G16:W16))</f>
        <v>104.262</v>
      </c>
    </row>
    <row r="17" spans="1:26" s="16" customFormat="1" ht="36.7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</sheetData>
  <sheetProtection/>
  <mergeCells count="31">
    <mergeCell ref="U6:U7"/>
    <mergeCell ref="A8:Y8"/>
    <mergeCell ref="W6:W7"/>
    <mergeCell ref="J6:J7"/>
    <mergeCell ref="A17:Z17"/>
    <mergeCell ref="X5:X7"/>
    <mergeCell ref="Y5:Y7"/>
    <mergeCell ref="Z5:Z7"/>
    <mergeCell ref="A5:A7"/>
    <mergeCell ref="F5:F7"/>
    <mergeCell ref="G5:W5"/>
    <mergeCell ref="X1:Z1"/>
    <mergeCell ref="A3:Z3"/>
    <mergeCell ref="B5:B7"/>
    <mergeCell ref="N6:N7"/>
    <mergeCell ref="O6:O7"/>
    <mergeCell ref="V6:V7"/>
    <mergeCell ref="P6:P7"/>
    <mergeCell ref="I6:I7"/>
    <mergeCell ref="L6:L7"/>
    <mergeCell ref="M6:M7"/>
    <mergeCell ref="S6:S7"/>
    <mergeCell ref="T6:T7"/>
    <mergeCell ref="Q6:Q7"/>
    <mergeCell ref="R6:R7"/>
    <mergeCell ref="C5:C7"/>
    <mergeCell ref="E5:E7"/>
    <mergeCell ref="D5:D7"/>
    <mergeCell ref="G6:G7"/>
    <mergeCell ref="H6:H7"/>
    <mergeCell ref="K6:K7"/>
  </mergeCells>
  <dataValidations count="2">
    <dataValidation type="list" allowBlank="1" showInputMessage="1" showErrorMessage="1" sqref="B15:B16">
      <formula1>dictba3b8dc03d754426ad39ab6e2adeedcf</formula1>
    </dataValidation>
    <dataValidation type="list" allowBlank="1" showInputMessage="1" showErrorMessage="1" sqref="C15:C16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5">
      <selection activeCell="O9" sqref="O1:O16384"/>
    </sheetView>
  </sheetViews>
  <sheetFormatPr defaultColWidth="9.140625" defaultRowHeight="15"/>
  <cols>
    <col min="1" max="1" width="10.28125" style="56" customWidth="1"/>
    <col min="2" max="2" width="11.28125" style="56" customWidth="1"/>
    <col min="3" max="3" width="6.57421875" style="56" customWidth="1"/>
    <col min="4" max="4" width="23.421875" style="56" customWidth="1"/>
    <col min="5" max="5" width="22.28125" style="56" customWidth="1"/>
    <col min="6" max="6" width="13.57421875" style="56" customWidth="1"/>
    <col min="7" max="7" width="10.00390625" style="57" customWidth="1"/>
    <col min="8" max="8" width="8.8515625" style="57" customWidth="1"/>
    <col min="9" max="9" width="9.7109375" style="57" customWidth="1"/>
    <col min="10" max="10" width="10.28125" style="57" customWidth="1"/>
    <col min="11" max="12" width="10.57421875" style="57" customWidth="1"/>
    <col min="13" max="13" width="11.140625" style="57" customWidth="1"/>
    <col min="14" max="14" width="10.421875" style="57" customWidth="1"/>
    <col min="15" max="15" width="3.57421875" style="57" customWidth="1"/>
    <col min="16" max="16" width="7.57421875" style="57" customWidth="1"/>
    <col min="17" max="17" width="8.28125" style="57" customWidth="1"/>
    <col min="18" max="18" width="9.8515625" style="57" customWidth="1"/>
    <col min="19" max="16384" width="9.140625" style="56" customWidth="1"/>
  </cols>
  <sheetData>
    <row r="1" spans="17:18" ht="19.5" customHeight="1" hidden="1">
      <c r="Q1" s="155" t="s">
        <v>223</v>
      </c>
      <c r="R1" s="155"/>
    </row>
    <row r="3" spans="1:18" ht="11.25">
      <c r="A3" s="156" t="s">
        <v>459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11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s="59" customFormat="1" ht="30.75" customHeight="1">
      <c r="A5" s="146" t="s">
        <v>175</v>
      </c>
      <c r="B5" s="147" t="s">
        <v>358</v>
      </c>
      <c r="C5" s="146" t="s">
        <v>134</v>
      </c>
      <c r="D5" s="147" t="s">
        <v>283</v>
      </c>
      <c r="E5" s="146" t="s">
        <v>174</v>
      </c>
      <c r="F5" s="146" t="s">
        <v>117</v>
      </c>
      <c r="G5" s="236" t="s">
        <v>220</v>
      </c>
      <c r="H5" s="237"/>
      <c r="I5" s="237"/>
      <c r="J5" s="237"/>
      <c r="K5" s="237"/>
      <c r="L5" s="237"/>
      <c r="M5" s="237"/>
      <c r="N5" s="237"/>
      <c r="O5" s="238"/>
      <c r="P5" s="146" t="s">
        <v>195</v>
      </c>
      <c r="Q5" s="147" t="s">
        <v>196</v>
      </c>
      <c r="R5" s="154" t="s">
        <v>458</v>
      </c>
    </row>
    <row r="6" spans="1:18" s="59" customFormat="1" ht="36" customHeight="1">
      <c r="A6" s="146"/>
      <c r="B6" s="149"/>
      <c r="C6" s="146"/>
      <c r="D6" s="157"/>
      <c r="E6" s="146"/>
      <c r="F6" s="146"/>
      <c r="G6" s="147" t="s">
        <v>453</v>
      </c>
      <c r="H6" s="147" t="s">
        <v>460</v>
      </c>
      <c r="I6" s="147" t="s">
        <v>452</v>
      </c>
      <c r="J6" s="147" t="s">
        <v>507</v>
      </c>
      <c r="K6" s="147" t="s">
        <v>508</v>
      </c>
      <c r="L6" s="147" t="s">
        <v>509</v>
      </c>
      <c r="M6" s="147" t="s">
        <v>510</v>
      </c>
      <c r="N6" s="147" t="s">
        <v>511</v>
      </c>
      <c r="O6" s="147"/>
      <c r="P6" s="146"/>
      <c r="Q6" s="149"/>
      <c r="R6" s="154"/>
    </row>
    <row r="7" spans="1:18" s="59" customFormat="1" ht="49.5" customHeight="1">
      <c r="A7" s="146"/>
      <c r="B7" s="150"/>
      <c r="C7" s="146"/>
      <c r="D7" s="158"/>
      <c r="E7" s="146"/>
      <c r="F7" s="146"/>
      <c r="G7" s="150"/>
      <c r="H7" s="151"/>
      <c r="I7" s="150"/>
      <c r="J7" s="148"/>
      <c r="K7" s="148"/>
      <c r="L7" s="148"/>
      <c r="M7" s="148"/>
      <c r="N7" s="148"/>
      <c r="O7" s="148"/>
      <c r="P7" s="146"/>
      <c r="Q7" s="150"/>
      <c r="R7" s="154"/>
    </row>
    <row r="8" spans="1:18" s="60" customFormat="1" ht="27.75" customHeight="1">
      <c r="A8" s="153" t="s">
        <v>70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47"/>
    </row>
    <row r="9" spans="1:18" s="60" customFormat="1" ht="136.5" customHeight="1">
      <c r="A9" s="61" t="s">
        <v>85</v>
      </c>
      <c r="B9" s="49" t="s">
        <v>367</v>
      </c>
      <c r="C9" s="48" t="s">
        <v>135</v>
      </c>
      <c r="D9" s="48" t="s">
        <v>18</v>
      </c>
      <c r="E9" s="62" t="s">
        <v>284</v>
      </c>
      <c r="F9" s="50" t="s">
        <v>167</v>
      </c>
      <c r="G9" s="51">
        <v>396</v>
      </c>
      <c r="H9" s="51">
        <v>300</v>
      </c>
      <c r="I9" s="51">
        <v>320</v>
      </c>
      <c r="J9" s="52"/>
      <c r="K9" s="52"/>
      <c r="L9" s="52">
        <v>237.5</v>
      </c>
      <c r="M9" s="52"/>
      <c r="N9" s="52"/>
      <c r="O9" s="52"/>
      <c r="P9" s="50">
        <f>COUNT(G9:O9)</f>
        <v>4</v>
      </c>
      <c r="Q9" s="53">
        <f>STDEVA(G9:O9)/(SUM(G9:O9)/COUNTIF(G9:O9,"&gt;0"))</f>
        <v>0.2084939377704417</v>
      </c>
      <c r="R9" s="47">
        <f>1/P9*(SUM(G9:O9))</f>
        <v>313.375</v>
      </c>
    </row>
    <row r="10" spans="1:18" s="60" customFormat="1" ht="124.5" customHeight="1">
      <c r="A10" s="61" t="s">
        <v>204</v>
      </c>
      <c r="B10" s="49" t="s">
        <v>410</v>
      </c>
      <c r="C10" s="48" t="s">
        <v>135</v>
      </c>
      <c r="D10" s="48" t="s">
        <v>19</v>
      </c>
      <c r="E10" s="50" t="s">
        <v>65</v>
      </c>
      <c r="F10" s="63" t="s">
        <v>417</v>
      </c>
      <c r="G10" s="51">
        <v>195</v>
      </c>
      <c r="H10" s="51">
        <v>215</v>
      </c>
      <c r="I10" s="51">
        <v>200</v>
      </c>
      <c r="J10" s="52"/>
      <c r="K10" s="52">
        <v>150</v>
      </c>
      <c r="L10" s="52"/>
      <c r="M10" s="52">
        <v>168</v>
      </c>
      <c r="N10" s="52"/>
      <c r="O10" s="52"/>
      <c r="P10" s="50">
        <f>COUNT(G10:O10)</f>
        <v>5</v>
      </c>
      <c r="Q10" s="53">
        <f>STDEVA(G10:O10)/(SUM(G10:O10)/COUNTIF(G10:O10,"&gt;0"))</f>
        <v>0.14094357988064593</v>
      </c>
      <c r="R10" s="47">
        <f>1/P10*(SUM(G10:O10))</f>
        <v>185.60000000000002</v>
      </c>
    </row>
    <row r="11" spans="1:18" s="60" customFormat="1" ht="136.5" customHeight="1">
      <c r="A11" s="61" t="s">
        <v>235</v>
      </c>
      <c r="B11" s="49" t="s">
        <v>410</v>
      </c>
      <c r="C11" s="48" t="s">
        <v>135</v>
      </c>
      <c r="D11" s="48" t="s">
        <v>20</v>
      </c>
      <c r="E11" s="50" t="s">
        <v>66</v>
      </c>
      <c r="F11" s="63" t="s">
        <v>417</v>
      </c>
      <c r="G11" s="51">
        <v>182</v>
      </c>
      <c r="H11" s="51">
        <v>220</v>
      </c>
      <c r="I11" s="51"/>
      <c r="J11" s="52">
        <v>253.33</v>
      </c>
      <c r="K11" s="52"/>
      <c r="L11" s="52"/>
      <c r="M11" s="52">
        <v>148</v>
      </c>
      <c r="N11" s="52">
        <v>220</v>
      </c>
      <c r="O11" s="52"/>
      <c r="P11" s="50">
        <f>COUNT(G11:O11)</f>
        <v>5</v>
      </c>
      <c r="Q11" s="53">
        <f>STDEVA(G11:O11)/(SUM(G11:O11)/COUNTIF(G11:O11,"&gt;0"))</f>
        <v>0.19791702377294992</v>
      </c>
      <c r="R11" s="47">
        <f>1/P11*(SUM(G11:O11))</f>
        <v>204.66600000000003</v>
      </c>
    </row>
    <row r="12" spans="1:18" ht="133.5" customHeight="1">
      <c r="A12" s="61" t="s">
        <v>38</v>
      </c>
      <c r="B12" s="49" t="s">
        <v>410</v>
      </c>
      <c r="C12" s="48" t="s">
        <v>39</v>
      </c>
      <c r="D12" s="48" t="s">
        <v>40</v>
      </c>
      <c r="E12" s="50" t="s">
        <v>41</v>
      </c>
      <c r="F12" s="63" t="s">
        <v>42</v>
      </c>
      <c r="G12" s="51">
        <v>450</v>
      </c>
      <c r="H12" s="51">
        <v>400</v>
      </c>
      <c r="I12" s="51"/>
      <c r="J12" s="52"/>
      <c r="K12" s="52">
        <v>356</v>
      </c>
      <c r="L12" s="52"/>
      <c r="M12" s="52"/>
      <c r="N12" s="52"/>
      <c r="O12" s="52"/>
      <c r="P12" s="50">
        <f>COUNT(G12:O12)</f>
        <v>3</v>
      </c>
      <c r="Q12" s="53">
        <f>STDEVA(G12:O12)/(SUM(G12:O12)/COUNTIF(G12:O12,"&gt;0"))</f>
        <v>0.11699478623188903</v>
      </c>
      <c r="R12" s="47">
        <f>1/P12*(SUM(G12:O12))</f>
        <v>402</v>
      </c>
    </row>
    <row r="13" spans="1:17" ht="11.25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</row>
    <row r="14" spans="1:17" ht="11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</row>
  </sheetData>
  <sheetProtection/>
  <mergeCells count="23">
    <mergeCell ref="Q1:R1"/>
    <mergeCell ref="A3:R3"/>
    <mergeCell ref="A5:A7"/>
    <mergeCell ref="D5:D7"/>
    <mergeCell ref="E5:E7"/>
    <mergeCell ref="F5:F7"/>
    <mergeCell ref="A13:Q14"/>
    <mergeCell ref="A8:Q8"/>
    <mergeCell ref="L6:L7"/>
    <mergeCell ref="M6:M7"/>
    <mergeCell ref="O6:O7"/>
    <mergeCell ref="N6:N7"/>
    <mergeCell ref="B5:B7"/>
    <mergeCell ref="I6:I7"/>
    <mergeCell ref="C5:C7"/>
    <mergeCell ref="G5:O5"/>
    <mergeCell ref="J6:J7"/>
    <mergeCell ref="P5:P7"/>
    <mergeCell ref="Q5:Q7"/>
    <mergeCell ref="G6:G7"/>
    <mergeCell ref="H6:H7"/>
    <mergeCell ref="K6:K7"/>
    <mergeCell ref="R5:R7"/>
  </mergeCells>
  <dataValidations count="2">
    <dataValidation type="list" allowBlank="1" showInputMessage="1" showErrorMessage="1" sqref="B12">
      <formula1>dictba3b8dc03d754426ad39ab6e2adeedcf</formula1>
    </dataValidation>
    <dataValidation type="list" allowBlank="1" showInputMessage="1" showErrorMessage="1" sqref="C12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4">
      <selection activeCell="M4" sqref="M1:M16384"/>
    </sheetView>
  </sheetViews>
  <sheetFormatPr defaultColWidth="9.140625" defaultRowHeight="15"/>
  <cols>
    <col min="1" max="1" width="13.28125" style="42" customWidth="1"/>
    <col min="2" max="2" width="11.00390625" style="42" customWidth="1"/>
    <col min="3" max="3" width="5.7109375" style="42" customWidth="1"/>
    <col min="4" max="4" width="10.140625" style="42" customWidth="1"/>
    <col min="5" max="5" width="22.7109375" style="42" customWidth="1"/>
    <col min="6" max="6" width="11.00390625" style="42" customWidth="1"/>
    <col min="7" max="7" width="9.421875" style="43" customWidth="1"/>
    <col min="8" max="8" width="10.00390625" style="43" customWidth="1"/>
    <col min="9" max="9" width="9.28125" style="43" customWidth="1"/>
    <col min="10" max="11" width="10.140625" style="43" customWidth="1"/>
    <col min="12" max="12" width="11.421875" style="43" customWidth="1"/>
    <col min="13" max="13" width="6.28125" style="43" customWidth="1"/>
    <col min="14" max="14" width="7.8515625" style="43" customWidth="1"/>
    <col min="15" max="15" width="7.7109375" style="43" customWidth="1"/>
    <col min="16" max="16" width="9.421875" style="43" customWidth="1"/>
    <col min="17" max="16384" width="9.140625" style="42" customWidth="1"/>
  </cols>
  <sheetData>
    <row r="1" spans="14:16" ht="19.5" customHeight="1">
      <c r="N1" s="166" t="s">
        <v>224</v>
      </c>
      <c r="O1" s="166"/>
      <c r="P1" s="166"/>
    </row>
    <row r="3" spans="1:16" ht="11.25">
      <c r="A3" s="167" t="s">
        <v>461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7:16" ht="11.25">
      <c r="G4" s="42"/>
      <c r="H4" s="42"/>
      <c r="I4" s="42"/>
      <c r="J4" s="42"/>
      <c r="K4" s="42"/>
      <c r="L4" s="42"/>
      <c r="M4" s="42"/>
      <c r="N4" s="42"/>
      <c r="O4" s="42"/>
      <c r="P4" s="42"/>
    </row>
    <row r="6" spans="1:16" s="46" customFormat="1" ht="36.75" customHeight="1">
      <c r="A6" s="146" t="s">
        <v>175</v>
      </c>
      <c r="B6" s="147" t="s">
        <v>358</v>
      </c>
      <c r="C6" s="146" t="s">
        <v>134</v>
      </c>
      <c r="D6" s="147" t="s">
        <v>283</v>
      </c>
      <c r="E6" s="146" t="s">
        <v>174</v>
      </c>
      <c r="F6" s="146" t="s">
        <v>117</v>
      </c>
      <c r="G6" s="168" t="s">
        <v>220</v>
      </c>
      <c r="H6" s="168"/>
      <c r="I6" s="168"/>
      <c r="J6" s="168"/>
      <c r="K6" s="168"/>
      <c r="L6" s="168"/>
      <c r="M6" s="168"/>
      <c r="N6" s="147" t="s">
        <v>195</v>
      </c>
      <c r="O6" s="147" t="s">
        <v>196</v>
      </c>
      <c r="P6" s="159" t="s">
        <v>458</v>
      </c>
    </row>
    <row r="7" spans="1:16" s="46" customFormat="1" ht="80.25" customHeight="1">
      <c r="A7" s="146"/>
      <c r="B7" s="150"/>
      <c r="C7" s="146"/>
      <c r="D7" s="151"/>
      <c r="E7" s="146"/>
      <c r="F7" s="146"/>
      <c r="G7" s="44" t="s">
        <v>455</v>
      </c>
      <c r="H7" s="44" t="s">
        <v>453</v>
      </c>
      <c r="I7" s="44" t="s">
        <v>460</v>
      </c>
      <c r="J7" s="44" t="s">
        <v>452</v>
      </c>
      <c r="K7" s="44" t="s">
        <v>462</v>
      </c>
      <c r="L7" s="44" t="s">
        <v>463</v>
      </c>
      <c r="M7" s="44"/>
      <c r="N7" s="150"/>
      <c r="O7" s="150"/>
      <c r="P7" s="160"/>
    </row>
    <row r="8" spans="1:16" ht="26.25" customHeight="1">
      <c r="A8" s="163" t="s">
        <v>36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5"/>
      <c r="P8" s="45"/>
    </row>
    <row r="9" spans="1:16" ht="91.5" customHeight="1">
      <c r="A9" s="54" t="s">
        <v>205</v>
      </c>
      <c r="B9" s="55" t="s">
        <v>368</v>
      </c>
      <c r="C9" s="48" t="s">
        <v>135</v>
      </c>
      <c r="D9" s="48" t="s">
        <v>285</v>
      </c>
      <c r="E9" s="50" t="s">
        <v>344</v>
      </c>
      <c r="F9" s="50" t="s">
        <v>418</v>
      </c>
      <c r="G9" s="51">
        <v>105</v>
      </c>
      <c r="H9" s="51"/>
      <c r="I9" s="51">
        <v>125</v>
      </c>
      <c r="J9" s="51"/>
      <c r="K9" s="51">
        <v>116</v>
      </c>
      <c r="L9" s="51">
        <v>109</v>
      </c>
      <c r="M9" s="52"/>
      <c r="N9" s="50">
        <f>COUNT(G9:M9)</f>
        <v>4</v>
      </c>
      <c r="O9" s="53">
        <f>STDEVA(G9:M9)/(SUM(G9:M9)/COUNTIF(G9:M9,"&gt;0"))</f>
        <v>0.07710078896365052</v>
      </c>
      <c r="P9" s="47">
        <f>1/N9*(SUM(G9:M9))</f>
        <v>113.75</v>
      </c>
    </row>
    <row r="10" spans="1:16" ht="76.5" customHeight="1">
      <c r="A10" s="48" t="s">
        <v>206</v>
      </c>
      <c r="B10" s="49" t="s">
        <v>368</v>
      </c>
      <c r="C10" s="48" t="s">
        <v>135</v>
      </c>
      <c r="D10" s="48" t="s">
        <v>285</v>
      </c>
      <c r="E10" s="50" t="s">
        <v>345</v>
      </c>
      <c r="F10" s="50" t="s">
        <v>419</v>
      </c>
      <c r="G10" s="51">
        <v>110</v>
      </c>
      <c r="H10" s="51">
        <v>128</v>
      </c>
      <c r="I10" s="51">
        <v>145</v>
      </c>
      <c r="J10" s="51">
        <v>180</v>
      </c>
      <c r="K10" s="51">
        <v>130</v>
      </c>
      <c r="L10" s="51">
        <v>123</v>
      </c>
      <c r="M10" s="52"/>
      <c r="N10" s="50">
        <f>COUNT(G10:M10)</f>
        <v>6</v>
      </c>
      <c r="O10" s="53">
        <f>STDEVA(G10:M10)/(SUM(G10:M10)/COUNTIF(G10:M10,"&gt;0"))</f>
        <v>0.17896521090089765</v>
      </c>
      <c r="P10" s="47">
        <f>1/N10*(SUM(G10:M10))</f>
        <v>136</v>
      </c>
    </row>
    <row r="11" spans="1:16" ht="76.5" customHeight="1">
      <c r="A11" s="48" t="s">
        <v>230</v>
      </c>
      <c r="B11" s="49" t="s">
        <v>368</v>
      </c>
      <c r="C11" s="48" t="s">
        <v>135</v>
      </c>
      <c r="D11" s="48" t="s">
        <v>285</v>
      </c>
      <c r="E11" s="50" t="s">
        <v>231</v>
      </c>
      <c r="F11" s="50" t="s">
        <v>419</v>
      </c>
      <c r="G11" s="51">
        <v>137</v>
      </c>
      <c r="H11" s="51">
        <v>182</v>
      </c>
      <c r="I11" s="51">
        <v>180</v>
      </c>
      <c r="J11" s="51">
        <v>230</v>
      </c>
      <c r="K11" s="51">
        <v>147</v>
      </c>
      <c r="L11" s="51">
        <v>130</v>
      </c>
      <c r="M11" s="52"/>
      <c r="N11" s="50">
        <f>COUNT(G11:M11)</f>
        <v>6</v>
      </c>
      <c r="O11" s="53">
        <f>STDEVA(G11:M11)/(SUM(G11:M11)/COUNTIF(G11:M11,"&gt;0"))</f>
        <v>0.22362756584808358</v>
      </c>
      <c r="P11" s="47">
        <f>1/N11*(SUM(G11:M11))</f>
        <v>167.66666666666666</v>
      </c>
    </row>
    <row r="12" spans="1:16" s="64" customFormat="1" ht="33.7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2"/>
    </row>
  </sheetData>
  <sheetProtection/>
  <mergeCells count="14">
    <mergeCell ref="N1:P1"/>
    <mergeCell ref="A3:P3"/>
    <mergeCell ref="A6:A7"/>
    <mergeCell ref="C6:C7"/>
    <mergeCell ref="E6:E7"/>
    <mergeCell ref="F6:F7"/>
    <mergeCell ref="G6:M6"/>
    <mergeCell ref="N6:N7"/>
    <mergeCell ref="O6:O7"/>
    <mergeCell ref="D6:D7"/>
    <mergeCell ref="P6:P7"/>
    <mergeCell ref="A12:P12"/>
    <mergeCell ref="B6:B7"/>
    <mergeCell ref="A8:O8"/>
  </mergeCell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zoomScale="70" zoomScaleNormal="70" zoomScalePageLayoutView="0" workbookViewId="0" topLeftCell="A4">
      <selection activeCell="X4" sqref="X1:X16384"/>
    </sheetView>
  </sheetViews>
  <sheetFormatPr defaultColWidth="9.140625" defaultRowHeight="15"/>
  <cols>
    <col min="1" max="1" width="10.8515625" style="25" customWidth="1"/>
    <col min="2" max="2" width="10.7109375" style="25" customWidth="1"/>
    <col min="3" max="3" width="6.00390625" style="25" customWidth="1"/>
    <col min="4" max="4" width="19.57421875" style="25" customWidth="1"/>
    <col min="5" max="5" width="16.8515625" style="25" customWidth="1"/>
    <col min="6" max="6" width="12.00390625" style="25" customWidth="1"/>
    <col min="7" max="7" width="9.00390625" style="24" customWidth="1"/>
    <col min="8" max="8" width="9.28125" style="24" customWidth="1"/>
    <col min="9" max="10" width="8.421875" style="24" customWidth="1"/>
    <col min="11" max="11" width="10.7109375" style="24" customWidth="1"/>
    <col min="12" max="13" width="10.28125" style="24" customWidth="1"/>
    <col min="14" max="14" width="11.421875" style="24" customWidth="1"/>
    <col min="15" max="15" width="11.7109375" style="24" customWidth="1"/>
    <col min="16" max="16" width="9.7109375" style="24" customWidth="1"/>
    <col min="17" max="17" width="9.8515625" style="24" customWidth="1"/>
    <col min="18" max="18" width="10.28125" style="24" customWidth="1"/>
    <col min="19" max="19" width="9.8515625" style="24" customWidth="1"/>
    <col min="20" max="20" width="3.8515625" style="24" customWidth="1"/>
    <col min="21" max="22" width="8.00390625" style="24" customWidth="1"/>
    <col min="23" max="23" width="8.28125" style="24" customWidth="1"/>
    <col min="24" max="16384" width="9.140625" style="25" customWidth="1"/>
  </cols>
  <sheetData>
    <row r="1" spans="21:22" ht="12">
      <c r="U1" s="174" t="s">
        <v>225</v>
      </c>
      <c r="V1" s="174"/>
    </row>
    <row r="3" spans="1:23" ht="12">
      <c r="A3" s="175" t="s">
        <v>465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5" spans="1:23" s="27" customFormat="1" ht="36" customHeight="1">
      <c r="A5" s="169" t="s">
        <v>175</v>
      </c>
      <c r="B5" s="170" t="s">
        <v>358</v>
      </c>
      <c r="C5" s="169" t="s">
        <v>134</v>
      </c>
      <c r="D5" s="170" t="s">
        <v>283</v>
      </c>
      <c r="E5" s="169" t="s">
        <v>174</v>
      </c>
      <c r="F5" s="169" t="s">
        <v>116</v>
      </c>
      <c r="G5" s="184" t="s">
        <v>220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69" t="s">
        <v>195</v>
      </c>
      <c r="V5" s="170" t="s">
        <v>196</v>
      </c>
      <c r="W5" s="178" t="s">
        <v>464</v>
      </c>
    </row>
    <row r="6" spans="1:23" s="27" customFormat="1" ht="38.25" customHeight="1">
      <c r="A6" s="169"/>
      <c r="B6" s="176"/>
      <c r="C6" s="169"/>
      <c r="D6" s="173"/>
      <c r="E6" s="169"/>
      <c r="F6" s="169"/>
      <c r="G6" s="170" t="s">
        <v>455</v>
      </c>
      <c r="H6" s="170" t="s">
        <v>453</v>
      </c>
      <c r="I6" s="170" t="s">
        <v>452</v>
      </c>
      <c r="J6" s="170" t="s">
        <v>466</v>
      </c>
      <c r="K6" s="170" t="s">
        <v>467</v>
      </c>
      <c r="L6" s="170" t="s">
        <v>512</v>
      </c>
      <c r="M6" s="170" t="s">
        <v>513</v>
      </c>
      <c r="N6" s="170" t="s">
        <v>514</v>
      </c>
      <c r="O6" s="170" t="s">
        <v>515</v>
      </c>
      <c r="P6" s="170" t="s">
        <v>516</v>
      </c>
      <c r="Q6" s="170" t="s">
        <v>517</v>
      </c>
      <c r="R6" s="170" t="s">
        <v>518</v>
      </c>
      <c r="S6" s="170" t="s">
        <v>519</v>
      </c>
      <c r="T6" s="170"/>
      <c r="U6" s="169"/>
      <c r="V6" s="176"/>
      <c r="W6" s="179"/>
    </row>
    <row r="7" spans="1:23" s="27" customFormat="1" ht="74.25" customHeight="1">
      <c r="A7" s="169"/>
      <c r="B7" s="171"/>
      <c r="C7" s="169"/>
      <c r="D7" s="172"/>
      <c r="E7" s="169"/>
      <c r="F7" s="169"/>
      <c r="G7" s="171"/>
      <c r="H7" s="171"/>
      <c r="I7" s="177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69"/>
      <c r="V7" s="171"/>
      <c r="W7" s="179"/>
    </row>
    <row r="8" spans="1:23" ht="41.25" customHeight="1">
      <c r="A8" s="181" t="s">
        <v>144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3"/>
      <c r="W8" s="180"/>
    </row>
    <row r="9" spans="1:23" ht="171" customHeight="1">
      <c r="A9" s="21" t="s">
        <v>183</v>
      </c>
      <c r="B9" s="26" t="s">
        <v>369</v>
      </c>
      <c r="C9" s="21" t="s">
        <v>135</v>
      </c>
      <c r="D9" s="22" t="s">
        <v>286</v>
      </c>
      <c r="E9" s="22" t="s">
        <v>177</v>
      </c>
      <c r="F9" s="22" t="s">
        <v>168</v>
      </c>
      <c r="G9" s="36">
        <v>120</v>
      </c>
      <c r="H9" s="36">
        <v>320</v>
      </c>
      <c r="I9" s="36">
        <v>290</v>
      </c>
      <c r="J9" s="36">
        <v>270</v>
      </c>
      <c r="K9" s="95">
        <v>300</v>
      </c>
      <c r="L9" s="19"/>
      <c r="M9" s="19"/>
      <c r="N9" s="19"/>
      <c r="O9" s="19"/>
      <c r="P9" s="19"/>
      <c r="Q9" s="19"/>
      <c r="R9" s="19"/>
      <c r="S9" s="19"/>
      <c r="T9" s="19"/>
      <c r="U9" s="22">
        <f>COUNT(G9:T9)</f>
        <v>5</v>
      </c>
      <c r="V9" s="23">
        <f>STDEVA(G9:T9)/(SUM(G9:T9)/COUNTIF(G9:T9,"&gt;0"))</f>
        <v>0.30889189238863485</v>
      </c>
      <c r="W9" s="7">
        <f>1/U9*(SUM(G9:T9))</f>
        <v>260</v>
      </c>
    </row>
    <row r="10" spans="1:23" ht="164.25" customHeight="1">
      <c r="A10" s="21" t="s">
        <v>184</v>
      </c>
      <c r="B10" s="26" t="s">
        <v>370</v>
      </c>
      <c r="C10" s="21" t="s">
        <v>135</v>
      </c>
      <c r="D10" s="22" t="s">
        <v>286</v>
      </c>
      <c r="E10" s="22" t="s">
        <v>178</v>
      </c>
      <c r="F10" s="22" t="s">
        <v>169</v>
      </c>
      <c r="G10" s="36">
        <v>110</v>
      </c>
      <c r="H10" s="36">
        <v>270</v>
      </c>
      <c r="I10" s="36">
        <v>288</v>
      </c>
      <c r="J10" s="36">
        <v>242</v>
      </c>
      <c r="K10" s="95">
        <v>300</v>
      </c>
      <c r="L10" s="19"/>
      <c r="M10" s="19"/>
      <c r="N10" s="19"/>
      <c r="O10" s="19"/>
      <c r="P10" s="19"/>
      <c r="Q10" s="19"/>
      <c r="R10" s="19"/>
      <c r="S10" s="19"/>
      <c r="T10" s="19"/>
      <c r="U10" s="22">
        <f>COUNT(G10:T10)</f>
        <v>5</v>
      </c>
      <c r="V10" s="23">
        <f>STDEVA(G10:T10)/(SUM(G10:T10)/COUNTIF(G10:T10,"&gt;0"))</f>
        <v>0.3179939340094378</v>
      </c>
      <c r="W10" s="7">
        <f>1/U10*(SUM(G10:T10))</f>
        <v>242</v>
      </c>
    </row>
    <row r="11" spans="1:23" ht="222.75" customHeight="1">
      <c r="A11" s="21" t="s">
        <v>185</v>
      </c>
      <c r="B11" s="26" t="s">
        <v>371</v>
      </c>
      <c r="C11" s="21" t="s">
        <v>135</v>
      </c>
      <c r="D11" s="22" t="s">
        <v>286</v>
      </c>
      <c r="E11" s="22" t="s">
        <v>170</v>
      </c>
      <c r="F11" s="22" t="s">
        <v>169</v>
      </c>
      <c r="G11" s="36">
        <v>160</v>
      </c>
      <c r="H11" s="36">
        <v>330</v>
      </c>
      <c r="I11" s="36">
        <v>290</v>
      </c>
      <c r="J11" s="36">
        <v>264</v>
      </c>
      <c r="K11" s="95">
        <v>300</v>
      </c>
      <c r="L11" s="19"/>
      <c r="M11" s="19">
        <v>200</v>
      </c>
      <c r="N11" s="19"/>
      <c r="O11" s="19"/>
      <c r="P11" s="19"/>
      <c r="Q11" s="19"/>
      <c r="R11" s="19"/>
      <c r="S11" s="19"/>
      <c r="T11" s="19"/>
      <c r="U11" s="22">
        <f>COUNT(G11:T11)</f>
        <v>6</v>
      </c>
      <c r="V11" s="23">
        <f>STDEVA(G11:T11)/(SUM(G11:T11)/COUNTIF(G11:T11,"&gt;0"))</f>
        <v>0.2516823044808453</v>
      </c>
      <c r="W11" s="7">
        <f>1/U11*(SUM(G11:T11))</f>
        <v>257.3333333333333</v>
      </c>
    </row>
    <row r="12" spans="1:23" ht="155.25" customHeight="1">
      <c r="A12" s="21" t="s">
        <v>186</v>
      </c>
      <c r="B12" s="26" t="s">
        <v>92</v>
      </c>
      <c r="C12" s="21" t="s">
        <v>135</v>
      </c>
      <c r="D12" s="22" t="s">
        <v>287</v>
      </c>
      <c r="E12" s="22" t="s">
        <v>118</v>
      </c>
      <c r="F12" s="22" t="s">
        <v>168</v>
      </c>
      <c r="G12" s="36"/>
      <c r="H12" s="36">
        <v>350</v>
      </c>
      <c r="I12" s="36">
        <v>380</v>
      </c>
      <c r="J12" s="36"/>
      <c r="K12" s="95">
        <v>350</v>
      </c>
      <c r="L12" s="19"/>
      <c r="M12" s="19"/>
      <c r="N12" s="19"/>
      <c r="O12" s="19"/>
      <c r="P12" s="19"/>
      <c r="Q12" s="19"/>
      <c r="R12" s="19"/>
      <c r="S12" s="19"/>
      <c r="T12" s="19"/>
      <c r="U12" s="22">
        <f>COUNT(G12:T12)</f>
        <v>3</v>
      </c>
      <c r="V12" s="23">
        <f>STDEVA(G12:T12)/(SUM(G12:T12)/COUNTIF(G12:T12,"&gt;0"))</f>
        <v>0.048112522432468816</v>
      </c>
      <c r="W12" s="7">
        <f>1/U12*(SUM(G12:T12))</f>
        <v>360</v>
      </c>
    </row>
    <row r="13" spans="1:23" ht="164.25" customHeight="1">
      <c r="A13" s="21" t="s">
        <v>207</v>
      </c>
      <c r="B13" s="26" t="s">
        <v>372</v>
      </c>
      <c r="C13" s="21" t="s">
        <v>135</v>
      </c>
      <c r="D13" s="22" t="s">
        <v>288</v>
      </c>
      <c r="E13" s="22" t="s">
        <v>200</v>
      </c>
      <c r="F13" s="22" t="s">
        <v>420</v>
      </c>
      <c r="G13" s="36"/>
      <c r="H13" s="36">
        <v>454</v>
      </c>
      <c r="I13" s="36">
        <v>330</v>
      </c>
      <c r="J13" s="36"/>
      <c r="K13" s="95"/>
      <c r="L13" s="19"/>
      <c r="M13" s="19"/>
      <c r="N13" s="19">
        <v>247</v>
      </c>
      <c r="O13" s="19">
        <v>253.97</v>
      </c>
      <c r="P13" s="19">
        <v>207.2</v>
      </c>
      <c r="Q13" s="19">
        <v>217</v>
      </c>
      <c r="R13" s="19"/>
      <c r="S13" s="19"/>
      <c r="T13" s="19"/>
      <c r="U13" s="22">
        <f>COUNT(G13:T13)</f>
        <v>6</v>
      </c>
      <c r="V13" s="23">
        <f>STDEVA(G13:T13)/(SUM(G13:T13)/COUNTIF(G13:T13,"&gt;0"))</f>
        <v>0.3280730262218965</v>
      </c>
      <c r="W13" s="7">
        <f>1/U13*(SUM(G13:T13))</f>
        <v>284.8616666666667</v>
      </c>
    </row>
    <row r="14" spans="1:23" ht="157.5" customHeight="1">
      <c r="A14" s="21" t="s">
        <v>208</v>
      </c>
      <c r="B14" s="26" t="s">
        <v>372</v>
      </c>
      <c r="C14" s="21" t="s">
        <v>135</v>
      </c>
      <c r="D14" s="22" t="s">
        <v>288</v>
      </c>
      <c r="E14" s="22" t="s">
        <v>201</v>
      </c>
      <c r="F14" s="22" t="s">
        <v>420</v>
      </c>
      <c r="G14" s="36"/>
      <c r="H14" s="36">
        <v>250</v>
      </c>
      <c r="I14" s="36">
        <v>330</v>
      </c>
      <c r="J14" s="36"/>
      <c r="K14" s="95"/>
      <c r="L14" s="19">
        <v>200</v>
      </c>
      <c r="M14" s="19"/>
      <c r="N14" s="19"/>
      <c r="O14" s="19"/>
      <c r="P14" s="19">
        <v>207.2</v>
      </c>
      <c r="Q14" s="19"/>
      <c r="R14" s="19"/>
      <c r="S14" s="19"/>
      <c r="T14" s="19"/>
      <c r="U14" s="22">
        <f>COUNT(G14:T14)</f>
        <v>4</v>
      </c>
      <c r="V14" s="23">
        <f>STDEVA(G14:T14)/(SUM(G14:T14)/COUNTIF(G14:T14,"&gt;0"))</f>
        <v>0.24188054846108217</v>
      </c>
      <c r="W14" s="7">
        <f>1/U14*(SUM(G14:T14))</f>
        <v>246.8</v>
      </c>
    </row>
    <row r="15" spans="1:23" ht="174.75" customHeight="1">
      <c r="A15" s="20" t="s">
        <v>236</v>
      </c>
      <c r="B15" s="26" t="s">
        <v>93</v>
      </c>
      <c r="C15" s="21" t="s">
        <v>135</v>
      </c>
      <c r="D15" s="22" t="s">
        <v>445</v>
      </c>
      <c r="E15" s="22" t="s">
        <v>237</v>
      </c>
      <c r="F15" s="22" t="s">
        <v>289</v>
      </c>
      <c r="G15" s="36"/>
      <c r="H15" s="36">
        <v>200</v>
      </c>
      <c r="I15" s="36">
        <v>230</v>
      </c>
      <c r="J15" s="36"/>
      <c r="K15" s="95"/>
      <c r="L15" s="19"/>
      <c r="M15" s="19"/>
      <c r="N15" s="19"/>
      <c r="O15" s="19"/>
      <c r="P15" s="19"/>
      <c r="Q15" s="19"/>
      <c r="R15" s="19">
        <v>250</v>
      </c>
      <c r="S15" s="19">
        <v>175</v>
      </c>
      <c r="T15" s="19"/>
      <c r="U15" s="22">
        <f>COUNT(G15:T15)</f>
        <v>4</v>
      </c>
      <c r="V15" s="23">
        <f>STDEVA(G15:T15)/(SUM(G15:T15)/COUNTIF(G15:T15,"&gt;0"))</f>
        <v>0.15442730854064998</v>
      </c>
      <c r="W15" s="7">
        <f>1/U15*(SUM(G15:T15))</f>
        <v>213.75</v>
      </c>
    </row>
    <row r="26" ht="12">
      <c r="T26" s="24" t="s">
        <v>218</v>
      </c>
    </row>
  </sheetData>
  <sheetProtection/>
  <mergeCells count="27">
    <mergeCell ref="G5:T5"/>
    <mergeCell ref="L6:L7"/>
    <mergeCell ref="V5:V7"/>
    <mergeCell ref="T6:T7"/>
    <mergeCell ref="S6:S7"/>
    <mergeCell ref="Q6:Q7"/>
    <mergeCell ref="K6:K7"/>
    <mergeCell ref="M6:M7"/>
    <mergeCell ref="U1:V1"/>
    <mergeCell ref="A3:W3"/>
    <mergeCell ref="B5:B7"/>
    <mergeCell ref="J6:J7"/>
    <mergeCell ref="I6:I7"/>
    <mergeCell ref="W5:W8"/>
    <mergeCell ref="U5:U7"/>
    <mergeCell ref="R6:R7"/>
    <mergeCell ref="A8:V8"/>
    <mergeCell ref="A5:A7"/>
    <mergeCell ref="C5:C7"/>
    <mergeCell ref="E5:E7"/>
    <mergeCell ref="H6:H7"/>
    <mergeCell ref="P6:P7"/>
    <mergeCell ref="N6:N7"/>
    <mergeCell ref="O6:O7"/>
    <mergeCell ref="F5:F7"/>
    <mergeCell ref="G6:G7"/>
    <mergeCell ref="D5:D7"/>
  </mergeCell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B34">
      <selection activeCell="AA8" sqref="AA8"/>
    </sheetView>
  </sheetViews>
  <sheetFormatPr defaultColWidth="9.140625" defaultRowHeight="15"/>
  <cols>
    <col min="1" max="1" width="15.8515625" style="78" customWidth="1"/>
    <col min="2" max="2" width="15.7109375" style="78" customWidth="1"/>
    <col min="3" max="3" width="11.140625" style="78" customWidth="1"/>
    <col min="4" max="4" width="35.140625" style="78" customWidth="1"/>
    <col min="5" max="5" width="17.140625" style="78" customWidth="1"/>
    <col min="6" max="6" width="13.8515625" style="78" customWidth="1"/>
    <col min="7" max="7" width="12.28125" style="79" customWidth="1"/>
    <col min="8" max="8" width="9.140625" style="79" customWidth="1"/>
    <col min="9" max="10" width="11.7109375" style="79" customWidth="1"/>
    <col min="11" max="14" width="13.140625" style="79" customWidth="1"/>
    <col min="15" max="15" width="14.57421875" style="79" customWidth="1"/>
    <col min="16" max="16" width="12.28125" style="79" customWidth="1"/>
    <col min="17" max="17" width="11.140625" style="79" customWidth="1"/>
    <col min="18" max="18" width="12.140625" style="79" customWidth="1"/>
    <col min="19" max="19" width="18.28125" style="79" customWidth="1"/>
    <col min="20" max="16384" width="9.140625" style="78" customWidth="1"/>
  </cols>
  <sheetData>
    <row r="1" spans="17:19" ht="19.5" customHeight="1">
      <c r="Q1" s="199" t="s">
        <v>232</v>
      </c>
      <c r="R1" s="199"/>
      <c r="S1" s="199"/>
    </row>
    <row r="3" spans="1:19" ht="15">
      <c r="A3" s="200" t="s">
        <v>469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:19" s="80" customFormat="1" ht="41.25" customHeight="1">
      <c r="A4" s="190" t="s">
        <v>175</v>
      </c>
      <c r="B4" s="188" t="s">
        <v>358</v>
      </c>
      <c r="C4" s="190" t="s">
        <v>134</v>
      </c>
      <c r="D4" s="188" t="s">
        <v>283</v>
      </c>
      <c r="E4" s="190" t="s">
        <v>174</v>
      </c>
      <c r="F4" s="190" t="s">
        <v>117</v>
      </c>
      <c r="G4" s="201" t="s">
        <v>220</v>
      </c>
      <c r="H4" s="201"/>
      <c r="I4" s="201"/>
      <c r="J4" s="201"/>
      <c r="K4" s="201"/>
      <c r="L4" s="201"/>
      <c r="M4" s="201"/>
      <c r="N4" s="201"/>
      <c r="O4" s="201"/>
      <c r="P4" s="201"/>
      <c r="Q4" s="190" t="s">
        <v>195</v>
      </c>
      <c r="R4" s="188" t="s">
        <v>196</v>
      </c>
      <c r="S4" s="194" t="s">
        <v>468</v>
      </c>
    </row>
    <row r="5" spans="1:19" s="80" customFormat="1" ht="53.25" customHeight="1">
      <c r="A5" s="190"/>
      <c r="B5" s="196"/>
      <c r="C5" s="190"/>
      <c r="D5" s="192"/>
      <c r="E5" s="190"/>
      <c r="F5" s="190"/>
      <c r="G5" s="188" t="s">
        <v>452</v>
      </c>
      <c r="H5" s="188" t="s">
        <v>473</v>
      </c>
      <c r="I5" s="188" t="s">
        <v>453</v>
      </c>
      <c r="J5" s="188" t="s">
        <v>470</v>
      </c>
      <c r="K5" s="188" t="s">
        <v>471</v>
      </c>
      <c r="L5" s="188" t="s">
        <v>472</v>
      </c>
      <c r="M5" s="188" t="s">
        <v>520</v>
      </c>
      <c r="N5" s="188" t="s">
        <v>521</v>
      </c>
      <c r="O5" s="188" t="s">
        <v>522</v>
      </c>
      <c r="P5" s="188"/>
      <c r="Q5" s="190"/>
      <c r="R5" s="196"/>
      <c r="S5" s="195"/>
    </row>
    <row r="6" spans="1:19" s="80" customFormat="1" ht="72.75" customHeight="1">
      <c r="A6" s="190"/>
      <c r="B6" s="197"/>
      <c r="C6" s="190"/>
      <c r="D6" s="193"/>
      <c r="E6" s="190"/>
      <c r="F6" s="190"/>
      <c r="G6" s="193"/>
      <c r="H6" s="193"/>
      <c r="I6" s="189"/>
      <c r="J6" s="198"/>
      <c r="K6" s="189"/>
      <c r="L6" s="189"/>
      <c r="M6" s="189"/>
      <c r="N6" s="189"/>
      <c r="O6" s="189"/>
      <c r="P6" s="189"/>
      <c r="Q6" s="190"/>
      <c r="R6" s="197"/>
      <c r="S6" s="195"/>
    </row>
    <row r="7" spans="1:19" ht="57" customHeight="1">
      <c r="A7" s="185" t="s">
        <v>383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82"/>
    </row>
    <row r="8" spans="1:19" ht="193.5" customHeight="1">
      <c r="A8" s="83" t="s">
        <v>187</v>
      </c>
      <c r="B8" s="84" t="s">
        <v>94</v>
      </c>
      <c r="C8" s="83" t="s">
        <v>145</v>
      </c>
      <c r="D8" s="85" t="s">
        <v>81</v>
      </c>
      <c r="E8" s="85" t="s">
        <v>190</v>
      </c>
      <c r="F8" s="85" t="s">
        <v>421</v>
      </c>
      <c r="G8" s="86"/>
      <c r="H8" s="86"/>
      <c r="I8" s="86"/>
      <c r="J8" s="86">
        <v>44</v>
      </c>
      <c r="K8" s="96">
        <v>43</v>
      </c>
      <c r="L8" s="96">
        <v>44.55</v>
      </c>
      <c r="M8" s="87"/>
      <c r="N8" s="87"/>
      <c r="O8" s="87"/>
      <c r="P8" s="87"/>
      <c r="Q8" s="85">
        <f>COUNT(G8:P8)</f>
        <v>3</v>
      </c>
      <c r="R8" s="88">
        <f>STDEVA(G8:P8)/(SUM(G8:P8)/COUNTIF(G8:P8,"&gt;0"))</f>
        <v>0.017920448854619936</v>
      </c>
      <c r="S8" s="82">
        <f>1/Q8*(SUM(G8:P8))</f>
        <v>43.85</v>
      </c>
    </row>
    <row r="9" spans="1:19" ht="212.25" customHeight="1">
      <c r="A9" s="83" t="s">
        <v>187</v>
      </c>
      <c r="B9" s="84" t="s">
        <v>94</v>
      </c>
      <c r="C9" s="83" t="s">
        <v>145</v>
      </c>
      <c r="D9" s="85" t="s">
        <v>80</v>
      </c>
      <c r="E9" s="85" t="s">
        <v>422</v>
      </c>
      <c r="F9" s="85" t="s">
        <v>421</v>
      </c>
      <c r="G9" s="86">
        <v>42.5</v>
      </c>
      <c r="H9" s="86"/>
      <c r="I9" s="86"/>
      <c r="J9" s="86"/>
      <c r="K9" s="96">
        <v>42</v>
      </c>
      <c r="L9" s="96">
        <v>42.15</v>
      </c>
      <c r="M9" s="87"/>
      <c r="N9" s="87">
        <v>36.54</v>
      </c>
      <c r="O9" s="87"/>
      <c r="P9" s="87"/>
      <c r="Q9" s="85">
        <f>COUNT(G9:P9)</f>
        <v>4</v>
      </c>
      <c r="R9" s="88">
        <f>STDEVA(G9:P9)/(SUM(G9:P9)/COUNTIF(G9:P9,"&gt;0"))</f>
        <v>0.06976050704578611</v>
      </c>
      <c r="S9" s="82">
        <f>1/Q9*(SUM(G9:P9))</f>
        <v>40.7975</v>
      </c>
    </row>
    <row r="10" spans="1:19" ht="199.5" customHeight="1">
      <c r="A10" s="83" t="s">
        <v>187</v>
      </c>
      <c r="B10" s="84" t="s">
        <v>94</v>
      </c>
      <c r="C10" s="83" t="s">
        <v>145</v>
      </c>
      <c r="D10" s="85" t="s">
        <v>80</v>
      </c>
      <c r="E10" s="85" t="s">
        <v>190</v>
      </c>
      <c r="F10" s="85" t="s">
        <v>423</v>
      </c>
      <c r="G10" s="86"/>
      <c r="H10" s="86"/>
      <c r="I10" s="86">
        <v>48</v>
      </c>
      <c r="J10" s="86">
        <v>46</v>
      </c>
      <c r="K10" s="96">
        <v>45</v>
      </c>
      <c r="L10" s="96"/>
      <c r="M10" s="87"/>
      <c r="N10" s="87"/>
      <c r="O10" s="87"/>
      <c r="P10" s="87"/>
      <c r="Q10" s="85">
        <f>COUNT(G10:P10)</f>
        <v>3</v>
      </c>
      <c r="R10" s="88">
        <f>STDEVA(G10:P10)/(SUM(G10:P10)/COUNTIF(G10:P10,"&gt;0"))</f>
        <v>0.0329681704673082</v>
      </c>
      <c r="S10" s="82">
        <f>1/Q10*(SUM(G10:P10))</f>
        <v>46.33333333333333</v>
      </c>
    </row>
    <row r="11" spans="1:19" ht="199.5" customHeight="1">
      <c r="A11" s="83" t="s">
        <v>187</v>
      </c>
      <c r="B11" s="84" t="s">
        <v>72</v>
      </c>
      <c r="C11" s="83" t="s">
        <v>145</v>
      </c>
      <c r="D11" s="85" t="s">
        <v>73</v>
      </c>
      <c r="E11" s="85" t="s">
        <v>74</v>
      </c>
      <c r="F11" s="85" t="s">
        <v>423</v>
      </c>
      <c r="G11" s="86"/>
      <c r="H11" s="86"/>
      <c r="I11" s="86">
        <v>52</v>
      </c>
      <c r="J11" s="86"/>
      <c r="K11" s="96">
        <v>56</v>
      </c>
      <c r="L11" s="96"/>
      <c r="M11" s="87">
        <v>50.34</v>
      </c>
      <c r="N11" s="87"/>
      <c r="O11" s="87">
        <v>45</v>
      </c>
      <c r="P11" s="87"/>
      <c r="Q11" s="85">
        <f>COUNT(G11:P11)</f>
        <v>4</v>
      </c>
      <c r="R11" s="88">
        <f>STDEVA(G11:P11)/(SUM(G11:P11)/COUNTIF(G11:P11,"&gt;0"))</f>
        <v>0.08966307134688441</v>
      </c>
      <c r="S11" s="82">
        <f>1/Q11*(SUM(G11:P11))</f>
        <v>50.835</v>
      </c>
    </row>
    <row r="12" spans="1:19" ht="75" customHeight="1">
      <c r="A12" s="83"/>
      <c r="B12" s="84"/>
      <c r="C12" s="83"/>
      <c r="D12" s="85"/>
      <c r="E12" s="85"/>
      <c r="F12" s="85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5"/>
      <c r="R12" s="88"/>
      <c r="S12" s="87"/>
    </row>
    <row r="13" spans="1:19" ht="55.5" customHeight="1">
      <c r="A13" s="190" t="s">
        <v>175</v>
      </c>
      <c r="B13" s="188" t="s">
        <v>358</v>
      </c>
      <c r="C13" s="190" t="s">
        <v>134</v>
      </c>
      <c r="D13" s="188" t="s">
        <v>283</v>
      </c>
      <c r="E13" s="190" t="s">
        <v>174</v>
      </c>
      <c r="F13" s="190" t="s">
        <v>117</v>
      </c>
      <c r="G13" s="201" t="s">
        <v>220</v>
      </c>
      <c r="H13" s="201"/>
      <c r="I13" s="201"/>
      <c r="J13" s="201"/>
      <c r="K13" s="201"/>
      <c r="L13" s="201"/>
      <c r="M13" s="201"/>
      <c r="N13" s="201"/>
      <c r="O13" s="201"/>
      <c r="P13" s="201"/>
      <c r="Q13" s="188" t="s">
        <v>195</v>
      </c>
      <c r="R13" s="188" t="s">
        <v>196</v>
      </c>
      <c r="S13" s="202" t="s">
        <v>468</v>
      </c>
    </row>
    <row r="14" spans="1:19" ht="61.5" customHeight="1">
      <c r="A14" s="190"/>
      <c r="B14" s="196"/>
      <c r="C14" s="190"/>
      <c r="D14" s="192"/>
      <c r="E14" s="190"/>
      <c r="F14" s="190"/>
      <c r="G14" s="188" t="s">
        <v>452</v>
      </c>
      <c r="H14" s="188" t="s">
        <v>473</v>
      </c>
      <c r="I14" s="188" t="s">
        <v>453</v>
      </c>
      <c r="J14" s="210" t="s">
        <v>470</v>
      </c>
      <c r="K14" s="188" t="s">
        <v>471</v>
      </c>
      <c r="L14" s="188" t="s">
        <v>472</v>
      </c>
      <c r="M14" s="188" t="s">
        <v>455</v>
      </c>
      <c r="N14" s="188" t="s">
        <v>523</v>
      </c>
      <c r="O14" s="188" t="s">
        <v>524</v>
      </c>
      <c r="P14" s="188"/>
      <c r="Q14" s="196"/>
      <c r="R14" s="196"/>
      <c r="S14" s="203"/>
    </row>
    <row r="15" spans="1:19" ht="121.5" customHeight="1">
      <c r="A15" s="190"/>
      <c r="B15" s="197"/>
      <c r="C15" s="190"/>
      <c r="D15" s="193"/>
      <c r="E15" s="190"/>
      <c r="F15" s="190"/>
      <c r="G15" s="193"/>
      <c r="H15" s="193"/>
      <c r="I15" s="191"/>
      <c r="J15" s="211"/>
      <c r="K15" s="191"/>
      <c r="L15" s="189"/>
      <c r="M15" s="189"/>
      <c r="N15" s="189"/>
      <c r="O15" s="189"/>
      <c r="P15" s="189"/>
      <c r="Q15" s="197"/>
      <c r="R15" s="197"/>
      <c r="S15" s="204"/>
    </row>
    <row r="16" spans="1:19" ht="75" customHeight="1">
      <c r="A16" s="185" t="s">
        <v>385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7"/>
      <c r="S16" s="81"/>
    </row>
    <row r="17" spans="1:19" ht="214.5" customHeight="1">
      <c r="A17" s="83" t="s">
        <v>188</v>
      </c>
      <c r="B17" s="84" t="s">
        <v>95</v>
      </c>
      <c r="C17" s="83" t="s">
        <v>145</v>
      </c>
      <c r="D17" s="85" t="s">
        <v>79</v>
      </c>
      <c r="E17" s="85" t="s">
        <v>191</v>
      </c>
      <c r="F17" s="85" t="s">
        <v>421</v>
      </c>
      <c r="G17" s="86">
        <v>52</v>
      </c>
      <c r="H17" s="86">
        <v>57.5</v>
      </c>
      <c r="I17" s="86">
        <v>50</v>
      </c>
      <c r="J17" s="86">
        <v>54</v>
      </c>
      <c r="K17" s="96">
        <v>53</v>
      </c>
      <c r="L17" s="96">
        <v>47.2</v>
      </c>
      <c r="M17" s="96">
        <v>30</v>
      </c>
      <c r="N17" s="87"/>
      <c r="O17" s="87"/>
      <c r="P17" s="87"/>
      <c r="Q17" s="85">
        <f>COUNT(G17:P17)</f>
        <v>7</v>
      </c>
      <c r="R17" s="88">
        <f>STDEVA(G17:P17)/(SUM(G17:P17)/COUNTIF(G17:P17,"&gt;0"))</f>
        <v>0.18356697674242958</v>
      </c>
      <c r="S17" s="82">
        <f>1/Q17*(SUM(G17:P17))</f>
        <v>49.099999999999994</v>
      </c>
    </row>
    <row r="18" spans="1:19" ht="198.75" customHeight="1">
      <c r="A18" s="83" t="s">
        <v>188</v>
      </c>
      <c r="B18" s="84" t="s">
        <v>95</v>
      </c>
      <c r="C18" s="83" t="s">
        <v>145</v>
      </c>
      <c r="D18" s="85" t="s">
        <v>78</v>
      </c>
      <c r="E18" s="85" t="s">
        <v>191</v>
      </c>
      <c r="F18" s="85" t="s">
        <v>424</v>
      </c>
      <c r="G18" s="86"/>
      <c r="H18" s="86"/>
      <c r="I18" s="86">
        <v>50</v>
      </c>
      <c r="J18" s="86"/>
      <c r="K18" s="96"/>
      <c r="L18" s="96">
        <v>49.5</v>
      </c>
      <c r="M18" s="96">
        <v>33</v>
      </c>
      <c r="N18" s="87"/>
      <c r="O18" s="87"/>
      <c r="P18" s="87"/>
      <c r="Q18" s="85">
        <f>COUNT(G18:P18)</f>
        <v>3</v>
      </c>
      <c r="R18" s="88">
        <f>STDEVA(G18:P18)/(SUM(G18:P18)/COUNTIF(G18:P18,"&gt;0"))</f>
        <v>0.21903051865556925</v>
      </c>
      <c r="S18" s="82">
        <f>1/Q18*(SUM(G18:P18))</f>
        <v>44.166666666666664</v>
      </c>
    </row>
    <row r="19" spans="1:19" ht="233.25" customHeight="1">
      <c r="A19" s="83" t="s">
        <v>209</v>
      </c>
      <c r="B19" s="84" t="s">
        <v>96</v>
      </c>
      <c r="C19" s="83" t="s">
        <v>145</v>
      </c>
      <c r="D19" s="85" t="s">
        <v>83</v>
      </c>
      <c r="E19" s="85" t="s">
        <v>194</v>
      </c>
      <c r="F19" s="85" t="s">
        <v>424</v>
      </c>
      <c r="G19" s="86"/>
      <c r="H19" s="86">
        <v>110</v>
      </c>
      <c r="I19" s="86">
        <v>106</v>
      </c>
      <c r="J19" s="86">
        <v>120</v>
      </c>
      <c r="K19" s="96">
        <v>119</v>
      </c>
      <c r="L19" s="96">
        <v>65</v>
      </c>
      <c r="M19" s="96">
        <v>60</v>
      </c>
      <c r="N19" s="87"/>
      <c r="O19" s="87"/>
      <c r="P19" s="87"/>
      <c r="Q19" s="85">
        <f>COUNT(G19:P19)</f>
        <v>6</v>
      </c>
      <c r="R19" s="88">
        <f>STDEVA(G19:P19)/(SUM(G19:P19)/COUNTIF(G19:P19,"&gt;0"))</f>
        <v>0.2797059777822677</v>
      </c>
      <c r="S19" s="82">
        <f>1/Q19*(SUM(G19:P19))</f>
        <v>96.66666666666666</v>
      </c>
    </row>
    <row r="20" spans="1:19" ht="248.25" customHeight="1">
      <c r="A20" s="83" t="s">
        <v>209</v>
      </c>
      <c r="B20" s="84" t="s">
        <v>96</v>
      </c>
      <c r="C20" s="83" t="s">
        <v>145</v>
      </c>
      <c r="D20" s="85" t="s">
        <v>82</v>
      </c>
      <c r="E20" s="85" t="s">
        <v>194</v>
      </c>
      <c r="F20" s="85" t="s">
        <v>424</v>
      </c>
      <c r="G20" s="86">
        <v>92</v>
      </c>
      <c r="H20" s="86"/>
      <c r="I20" s="86"/>
      <c r="J20" s="86"/>
      <c r="K20" s="96"/>
      <c r="L20" s="96"/>
      <c r="M20" s="96">
        <v>63</v>
      </c>
      <c r="N20" s="87">
        <v>53.3</v>
      </c>
      <c r="O20" s="87">
        <v>51.4</v>
      </c>
      <c r="P20" s="87"/>
      <c r="Q20" s="85">
        <f>COUNT(G20:P20)</f>
        <v>4</v>
      </c>
      <c r="R20" s="88">
        <f>STDEVA(G20:P20)/(SUM(G20:P20)/COUNTIF(G20:P20,"&gt;0"))</f>
        <v>0.2888139299676559</v>
      </c>
      <c r="S20" s="82">
        <f>1/Q20*(SUM(G20:P20))</f>
        <v>64.925</v>
      </c>
    </row>
    <row r="21" spans="1:19" ht="198.75" customHeight="1">
      <c r="A21" s="89" t="s">
        <v>228</v>
      </c>
      <c r="B21" s="90" t="s">
        <v>100</v>
      </c>
      <c r="C21" s="89" t="s">
        <v>145</v>
      </c>
      <c r="D21" s="85" t="s">
        <v>71</v>
      </c>
      <c r="E21" s="85" t="s">
        <v>229</v>
      </c>
      <c r="F21" s="85" t="s">
        <v>428</v>
      </c>
      <c r="G21" s="86">
        <v>66</v>
      </c>
      <c r="H21" s="86">
        <v>69</v>
      </c>
      <c r="I21" s="86"/>
      <c r="J21" s="86"/>
      <c r="K21" s="96"/>
      <c r="L21" s="96">
        <v>68.5</v>
      </c>
      <c r="M21" s="96"/>
      <c r="N21" s="87">
        <v>37.81</v>
      </c>
      <c r="O21" s="87">
        <v>36.45</v>
      </c>
      <c r="P21" s="87"/>
      <c r="Q21" s="85">
        <f>COUNT(G21:P21)</f>
        <v>5</v>
      </c>
      <c r="R21" s="88">
        <f>STDEVA(G21:P21)/(SUM(G21:P21)/COUNTIF(G21:P21,"&gt;0"))</f>
        <v>0.3035376820075847</v>
      </c>
      <c r="S21" s="82">
        <f>1/Q21*(SUM(G21:P21))</f>
        <v>55.552</v>
      </c>
    </row>
    <row r="22" spans="1:19" ht="53.25" customHeight="1">
      <c r="A22" s="83"/>
      <c r="B22" s="84"/>
      <c r="C22" s="83"/>
      <c r="D22" s="85"/>
      <c r="E22" s="85"/>
      <c r="F22" s="85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5"/>
      <c r="R22" s="88"/>
      <c r="S22" s="87"/>
    </row>
    <row r="23" spans="1:19" ht="55.5" customHeight="1">
      <c r="A23" s="190" t="s">
        <v>175</v>
      </c>
      <c r="B23" s="190" t="s">
        <v>358</v>
      </c>
      <c r="C23" s="190" t="s">
        <v>134</v>
      </c>
      <c r="D23" s="190" t="s">
        <v>283</v>
      </c>
      <c r="E23" s="190" t="s">
        <v>174</v>
      </c>
      <c r="F23" s="190" t="s">
        <v>117</v>
      </c>
      <c r="G23" s="208" t="s">
        <v>220</v>
      </c>
      <c r="H23" s="201"/>
      <c r="I23" s="201"/>
      <c r="J23" s="201"/>
      <c r="K23" s="201"/>
      <c r="L23" s="201"/>
      <c r="M23" s="201"/>
      <c r="N23" s="201"/>
      <c r="O23" s="201"/>
      <c r="P23" s="201"/>
      <c r="Q23" s="190" t="s">
        <v>195</v>
      </c>
      <c r="R23" s="190" t="s">
        <v>196</v>
      </c>
      <c r="S23" s="194" t="s">
        <v>119</v>
      </c>
    </row>
    <row r="24" spans="1:19" ht="61.5" customHeight="1">
      <c r="A24" s="190"/>
      <c r="B24" s="190"/>
      <c r="C24" s="190"/>
      <c r="D24" s="207"/>
      <c r="E24" s="190"/>
      <c r="F24" s="190"/>
      <c r="G24" s="190" t="s">
        <v>452</v>
      </c>
      <c r="H24" s="190" t="s">
        <v>453</v>
      </c>
      <c r="I24" s="190" t="s">
        <v>472</v>
      </c>
      <c r="J24" s="190" t="s">
        <v>470</v>
      </c>
      <c r="K24" s="190" t="s">
        <v>471</v>
      </c>
      <c r="L24" s="190" t="s">
        <v>455</v>
      </c>
      <c r="M24" s="190" t="s">
        <v>525</v>
      </c>
      <c r="N24" s="190" t="s">
        <v>526</v>
      </c>
      <c r="O24" s="190" t="s">
        <v>527</v>
      </c>
      <c r="P24" s="190" t="s">
        <v>483</v>
      </c>
      <c r="Q24" s="190"/>
      <c r="R24" s="190"/>
      <c r="S24" s="195"/>
    </row>
    <row r="25" spans="1:19" ht="99" customHeight="1">
      <c r="A25" s="190"/>
      <c r="B25" s="190"/>
      <c r="C25" s="190"/>
      <c r="D25" s="207"/>
      <c r="E25" s="190"/>
      <c r="F25" s="190"/>
      <c r="G25" s="207"/>
      <c r="H25" s="205"/>
      <c r="I25" s="205"/>
      <c r="J25" s="205"/>
      <c r="K25" s="205"/>
      <c r="L25" s="205"/>
      <c r="M25" s="205"/>
      <c r="N25" s="205"/>
      <c r="O25" s="205"/>
      <c r="P25" s="205"/>
      <c r="Q25" s="190"/>
      <c r="R25" s="190"/>
      <c r="S25" s="195"/>
    </row>
    <row r="26" spans="1:19" ht="75" customHeight="1">
      <c r="A26" s="185" t="s">
        <v>384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7"/>
      <c r="S26" s="81"/>
    </row>
    <row r="27" spans="1:19" ht="247.5" customHeight="1">
      <c r="A27" s="83" t="s">
        <v>197</v>
      </c>
      <c r="B27" s="84" t="s">
        <v>97</v>
      </c>
      <c r="C27" s="83" t="s">
        <v>135</v>
      </c>
      <c r="D27" s="85" t="s">
        <v>84</v>
      </c>
      <c r="E27" s="85" t="s">
        <v>192</v>
      </c>
      <c r="F27" s="85" t="s">
        <v>425</v>
      </c>
      <c r="G27" s="86">
        <v>200</v>
      </c>
      <c r="H27" s="86"/>
      <c r="I27" s="97">
        <v>132.3</v>
      </c>
      <c r="J27" s="97">
        <v>190</v>
      </c>
      <c r="K27" s="97">
        <v>189</v>
      </c>
      <c r="L27" s="97"/>
      <c r="M27" s="91"/>
      <c r="N27" s="91"/>
      <c r="O27" s="91"/>
      <c r="P27" s="91"/>
      <c r="Q27" s="85">
        <f>COUNT(G27:P27)</f>
        <v>4</v>
      </c>
      <c r="R27" s="88">
        <f>STDEVA(G27:P27)/(SUM(G27:P27)/COUNTIF(G27:P27,"&gt;0"))</f>
        <v>0.1729435423366019</v>
      </c>
      <c r="S27" s="82">
        <f>1/Q27*(SUM(G27:P27))</f>
        <v>177.825</v>
      </c>
    </row>
    <row r="28" spans="1:19" ht="223.5" customHeight="1">
      <c r="A28" s="83" t="s">
        <v>197</v>
      </c>
      <c r="B28" s="84" t="s">
        <v>97</v>
      </c>
      <c r="C28" s="83" t="s">
        <v>135</v>
      </c>
      <c r="D28" s="85" t="s">
        <v>77</v>
      </c>
      <c r="E28" s="85" t="s">
        <v>192</v>
      </c>
      <c r="F28" s="85" t="s">
        <v>426</v>
      </c>
      <c r="G28" s="86"/>
      <c r="H28" s="86"/>
      <c r="I28" s="97"/>
      <c r="J28" s="97"/>
      <c r="K28" s="97">
        <v>179</v>
      </c>
      <c r="L28" s="97"/>
      <c r="M28" s="91">
        <v>98</v>
      </c>
      <c r="N28" s="91"/>
      <c r="O28" s="91"/>
      <c r="P28" s="91">
        <v>170</v>
      </c>
      <c r="Q28" s="85">
        <f>COUNT(G28:P28)</f>
        <v>3</v>
      </c>
      <c r="R28" s="88">
        <f>STDEVA(G28:P28)/(SUM(G28:P28)/COUNTIF(G28:P28,"&gt;0"))</f>
        <v>0.2979593675224579</v>
      </c>
      <c r="S28" s="82">
        <f>1/Q28*(SUM(G28:P28))</f>
        <v>149</v>
      </c>
    </row>
    <row r="29" spans="1:19" ht="186" customHeight="1">
      <c r="A29" s="83" t="s">
        <v>198</v>
      </c>
      <c r="B29" s="84" t="s">
        <v>98</v>
      </c>
      <c r="C29" s="83" t="s">
        <v>135</v>
      </c>
      <c r="D29" s="85" t="s">
        <v>76</v>
      </c>
      <c r="E29" s="85" t="s">
        <v>179</v>
      </c>
      <c r="F29" s="85" t="s">
        <v>172</v>
      </c>
      <c r="G29" s="86"/>
      <c r="H29" s="86"/>
      <c r="I29" s="97">
        <v>242.3</v>
      </c>
      <c r="J29" s="97"/>
      <c r="K29" s="97">
        <v>259</v>
      </c>
      <c r="L29" s="97">
        <v>130</v>
      </c>
      <c r="M29" s="91"/>
      <c r="N29" s="91">
        <v>151.34</v>
      </c>
      <c r="O29" s="91">
        <v>134.3</v>
      </c>
      <c r="P29" s="91">
        <v>190</v>
      </c>
      <c r="Q29" s="85">
        <f>COUNT(G29:P29)</f>
        <v>6</v>
      </c>
      <c r="R29" s="88">
        <f>STDEVA(G29:P29)/(SUM(G29:P29)/COUNTIF(G29:P29,"&gt;0"))</f>
        <v>0.30190136441367704</v>
      </c>
      <c r="S29" s="82">
        <f>1/Q29*(SUM(G29:P29))</f>
        <v>184.49</v>
      </c>
    </row>
    <row r="30" spans="1:19" ht="182.25" customHeight="1">
      <c r="A30" s="83" t="s">
        <v>198</v>
      </c>
      <c r="B30" s="84" t="s">
        <v>98</v>
      </c>
      <c r="C30" s="83" t="s">
        <v>135</v>
      </c>
      <c r="D30" s="85" t="s">
        <v>75</v>
      </c>
      <c r="E30" s="85" t="s">
        <v>179</v>
      </c>
      <c r="F30" s="85" t="s">
        <v>426</v>
      </c>
      <c r="G30" s="86">
        <v>200</v>
      </c>
      <c r="H30" s="86"/>
      <c r="I30" s="97">
        <v>256.8</v>
      </c>
      <c r="J30" s="97"/>
      <c r="K30" s="97"/>
      <c r="L30" s="97">
        <v>140</v>
      </c>
      <c r="M30" s="91"/>
      <c r="N30" s="91"/>
      <c r="O30" s="91"/>
      <c r="P30" s="91"/>
      <c r="Q30" s="85">
        <f>COUNT(G30:P30)</f>
        <v>3</v>
      </c>
      <c r="R30" s="88">
        <f>STDEVA(G30:P30)/(SUM(G30:P30)/COUNTIF(G30:P30,"&gt;0"))</f>
        <v>0.29360240689915224</v>
      </c>
      <c r="S30" s="82">
        <f>1/Q30*(SUM(G30:P30))</f>
        <v>198.9333333333333</v>
      </c>
    </row>
    <row r="31" spans="1:19" ht="60.75" customHeight="1">
      <c r="A31" s="83"/>
      <c r="B31" s="84"/>
      <c r="C31" s="83"/>
      <c r="D31" s="85"/>
      <c r="E31" s="85"/>
      <c r="F31" s="85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5"/>
      <c r="R31" s="88"/>
      <c r="S31" s="87"/>
    </row>
    <row r="32" spans="1:19" ht="55.5" customHeight="1">
      <c r="A32" s="190" t="s">
        <v>175</v>
      </c>
      <c r="B32" s="188" t="s">
        <v>358</v>
      </c>
      <c r="C32" s="190" t="s">
        <v>134</v>
      </c>
      <c r="D32" s="188" t="s">
        <v>283</v>
      </c>
      <c r="E32" s="190" t="s">
        <v>174</v>
      </c>
      <c r="F32" s="190" t="s">
        <v>117</v>
      </c>
      <c r="G32" s="208" t="s">
        <v>220</v>
      </c>
      <c r="H32" s="201"/>
      <c r="I32" s="201"/>
      <c r="J32" s="201"/>
      <c r="K32" s="201"/>
      <c r="L32" s="201"/>
      <c r="M32" s="201"/>
      <c r="N32" s="201"/>
      <c r="O32" s="201"/>
      <c r="P32" s="201"/>
      <c r="Q32" s="190" t="s">
        <v>195</v>
      </c>
      <c r="R32" s="188" t="s">
        <v>196</v>
      </c>
      <c r="S32" s="194" t="s">
        <v>468</v>
      </c>
    </row>
    <row r="33" spans="1:19" ht="61.5" customHeight="1">
      <c r="A33" s="190"/>
      <c r="B33" s="196"/>
      <c r="C33" s="190"/>
      <c r="D33" s="192"/>
      <c r="E33" s="190"/>
      <c r="F33" s="190"/>
      <c r="G33" s="188" t="s">
        <v>452</v>
      </c>
      <c r="H33" s="188" t="s">
        <v>473</v>
      </c>
      <c r="I33" s="188" t="s">
        <v>453</v>
      </c>
      <c r="J33" s="188" t="s">
        <v>455</v>
      </c>
      <c r="K33" s="188" t="s">
        <v>470</v>
      </c>
      <c r="L33" s="188" t="s">
        <v>471</v>
      </c>
      <c r="M33" s="188" t="s">
        <v>528</v>
      </c>
      <c r="N33" s="188"/>
      <c r="O33" s="188"/>
      <c r="P33" s="188"/>
      <c r="Q33" s="190"/>
      <c r="R33" s="196"/>
      <c r="S33" s="195"/>
    </row>
    <row r="34" spans="1:19" ht="99" customHeight="1">
      <c r="A34" s="190"/>
      <c r="B34" s="197"/>
      <c r="C34" s="190"/>
      <c r="D34" s="193"/>
      <c r="E34" s="190"/>
      <c r="F34" s="190"/>
      <c r="G34" s="193"/>
      <c r="H34" s="193"/>
      <c r="I34" s="189"/>
      <c r="J34" s="206"/>
      <c r="K34" s="189"/>
      <c r="L34" s="209"/>
      <c r="M34" s="209"/>
      <c r="N34" s="209"/>
      <c r="O34" s="209"/>
      <c r="P34" s="209"/>
      <c r="Q34" s="190"/>
      <c r="R34" s="197"/>
      <c r="S34" s="195"/>
    </row>
    <row r="35" spans="1:19" ht="99" customHeight="1">
      <c r="A35" s="185" t="s">
        <v>272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7"/>
      <c r="S35" s="81"/>
    </row>
    <row r="36" spans="1:19" ht="300" customHeight="1">
      <c r="A36" s="83" t="s">
        <v>199</v>
      </c>
      <c r="B36" s="84" t="s">
        <v>373</v>
      </c>
      <c r="C36" s="83" t="s">
        <v>135</v>
      </c>
      <c r="D36" s="85" t="s">
        <v>444</v>
      </c>
      <c r="E36" s="85" t="s">
        <v>227</v>
      </c>
      <c r="F36" s="85" t="s">
        <v>171</v>
      </c>
      <c r="G36" s="86">
        <v>390</v>
      </c>
      <c r="H36" s="86">
        <v>440</v>
      </c>
      <c r="I36" s="86"/>
      <c r="J36" s="86">
        <v>380</v>
      </c>
      <c r="K36" s="86">
        <v>420</v>
      </c>
      <c r="L36" s="96">
        <v>419</v>
      </c>
      <c r="M36" s="87"/>
      <c r="N36" s="87"/>
      <c r="O36" s="87"/>
      <c r="P36" s="87"/>
      <c r="Q36" s="85">
        <f>COUNT(G36:P36)</f>
        <v>5</v>
      </c>
      <c r="R36" s="88">
        <f>STDEVA(G36:P36)/(SUM(G36:P36)/COUNTIF(G36:P36,"&gt;0"))</f>
        <v>0.059533238387415935</v>
      </c>
      <c r="S36" s="82">
        <f>1/Q36*(SUM(G36:P36))</f>
        <v>409.8</v>
      </c>
    </row>
    <row r="37" spans="1:19" ht="191.25" customHeight="1">
      <c r="A37" s="83" t="s">
        <v>189</v>
      </c>
      <c r="B37" s="84" t="s">
        <v>99</v>
      </c>
      <c r="C37" s="83" t="s">
        <v>135</v>
      </c>
      <c r="D37" s="92" t="s">
        <v>427</v>
      </c>
      <c r="E37" s="85" t="s">
        <v>193</v>
      </c>
      <c r="F37" s="85" t="s">
        <v>172</v>
      </c>
      <c r="G37" s="86">
        <v>400</v>
      </c>
      <c r="H37" s="86"/>
      <c r="I37" s="86">
        <v>370</v>
      </c>
      <c r="J37" s="86"/>
      <c r="K37" s="86"/>
      <c r="L37" s="96">
        <v>410</v>
      </c>
      <c r="M37" s="87">
        <v>270.17</v>
      </c>
      <c r="N37" s="85"/>
      <c r="O37" s="87"/>
      <c r="P37" s="87"/>
      <c r="Q37" s="85">
        <f>COUNT(G37:P37)</f>
        <v>4</v>
      </c>
      <c r="R37" s="88">
        <f>STDEVA(G37:P37)/(SUM(G37:P37)/COUNTIF(G37:P37,"&gt;0"))</f>
        <v>0.1762116068261657</v>
      </c>
      <c r="S37" s="82">
        <f>1/Q37*(SUM(G37:P37))</f>
        <v>362.5425</v>
      </c>
    </row>
    <row r="40" spans="1:19" ht="1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</row>
    <row r="41" spans="1:19" ht="15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</row>
    <row r="42" spans="1:19" ht="1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</row>
  </sheetData>
  <sheetProtection/>
  <mergeCells count="87">
    <mergeCell ref="Q13:Q15"/>
    <mergeCell ref="J14:J15"/>
    <mergeCell ref="A40:S42"/>
    <mergeCell ref="A35:R35"/>
    <mergeCell ref="A26:R26"/>
    <mergeCell ref="J24:J25"/>
    <mergeCell ref="L33:L34"/>
    <mergeCell ref="P33:P34"/>
    <mergeCell ref="H33:H34"/>
    <mergeCell ref="R32:R34"/>
    <mergeCell ref="R13:R15"/>
    <mergeCell ref="S32:S34"/>
    <mergeCell ref="G32:P32"/>
    <mergeCell ref="G33:G34"/>
    <mergeCell ref="I33:I34"/>
    <mergeCell ref="K33:K34"/>
    <mergeCell ref="M33:M34"/>
    <mergeCell ref="N33:N34"/>
    <mergeCell ref="O33:O34"/>
    <mergeCell ref="A32:A34"/>
    <mergeCell ref="B32:B34"/>
    <mergeCell ref="C32:C34"/>
    <mergeCell ref="D32:D34"/>
    <mergeCell ref="E32:E34"/>
    <mergeCell ref="F32:F34"/>
    <mergeCell ref="Q32:Q34"/>
    <mergeCell ref="J33:J34"/>
    <mergeCell ref="D23:D25"/>
    <mergeCell ref="E23:E25"/>
    <mergeCell ref="G23:P23"/>
    <mergeCell ref="G24:G25"/>
    <mergeCell ref="H24:H25"/>
    <mergeCell ref="I24:I25"/>
    <mergeCell ref="A23:A25"/>
    <mergeCell ref="B23:B25"/>
    <mergeCell ref="C23:C25"/>
    <mergeCell ref="F23:F25"/>
    <mergeCell ref="Q23:Q25"/>
    <mergeCell ref="R23:R25"/>
    <mergeCell ref="K24:K25"/>
    <mergeCell ref="L24:L25"/>
    <mergeCell ref="M24:M25"/>
    <mergeCell ref="O24:O25"/>
    <mergeCell ref="G4:P4"/>
    <mergeCell ref="K5:K6"/>
    <mergeCell ref="B13:B15"/>
    <mergeCell ref="C13:C15"/>
    <mergeCell ref="S23:S25"/>
    <mergeCell ref="S13:S15"/>
    <mergeCell ref="P24:P25"/>
    <mergeCell ref="N24:N25"/>
    <mergeCell ref="O14:O15"/>
    <mergeCell ref="P14:P15"/>
    <mergeCell ref="G14:G15"/>
    <mergeCell ref="H14:H15"/>
    <mergeCell ref="I14:I15"/>
    <mergeCell ref="H5:H6"/>
    <mergeCell ref="I5:I6"/>
    <mergeCell ref="G5:G6"/>
    <mergeCell ref="G13:P13"/>
    <mergeCell ref="O5:O6"/>
    <mergeCell ref="N5:N6"/>
    <mergeCell ref="J5:J6"/>
    <mergeCell ref="Q1:S1"/>
    <mergeCell ref="A3:S3"/>
    <mergeCell ref="A4:A6"/>
    <mergeCell ref="C4:C6"/>
    <mergeCell ref="E4:E6"/>
    <mergeCell ref="F4:F6"/>
    <mergeCell ref="Q4:Q6"/>
    <mergeCell ref="S4:S6"/>
    <mergeCell ref="R4:R6"/>
    <mergeCell ref="P5:P6"/>
    <mergeCell ref="B4:B6"/>
    <mergeCell ref="D4:D6"/>
    <mergeCell ref="L5:L6"/>
    <mergeCell ref="M5:M6"/>
    <mergeCell ref="A16:R16"/>
    <mergeCell ref="N14:N15"/>
    <mergeCell ref="F13:F15"/>
    <mergeCell ref="A13:A15"/>
    <mergeCell ref="A7:R7"/>
    <mergeCell ref="K14:K15"/>
    <mergeCell ref="L14:L15"/>
    <mergeCell ref="M14:M15"/>
    <mergeCell ref="D13:D15"/>
    <mergeCell ref="E13:E15"/>
  </mergeCell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70" zoomScaleNormal="70" zoomScalePageLayoutView="0" workbookViewId="0" topLeftCell="A28">
      <selection activeCell="E49" sqref="E49"/>
    </sheetView>
  </sheetViews>
  <sheetFormatPr defaultColWidth="9.140625" defaultRowHeight="15"/>
  <cols>
    <col min="1" max="1" width="12.00390625" style="98" customWidth="1"/>
    <col min="2" max="2" width="9.140625" style="98" customWidth="1"/>
    <col min="3" max="3" width="5.28125" style="98" customWidth="1"/>
    <col min="4" max="4" width="21.7109375" style="99" customWidth="1"/>
    <col min="5" max="5" width="18.140625" style="98" customWidth="1"/>
    <col min="6" max="6" width="10.8515625" style="98" customWidth="1"/>
    <col min="7" max="7" width="13.00390625" style="100" customWidth="1"/>
    <col min="8" max="8" width="13.8515625" style="100" customWidth="1"/>
    <col min="9" max="9" width="12.00390625" style="100" customWidth="1"/>
    <col min="10" max="10" width="14.57421875" style="100" customWidth="1"/>
    <col min="11" max="11" width="12.8515625" style="100" customWidth="1"/>
    <col min="12" max="12" width="15.7109375" style="100" customWidth="1"/>
    <col min="13" max="14" width="11.421875" style="100" customWidth="1"/>
    <col min="15" max="15" width="12.00390625" style="100" customWidth="1"/>
    <col min="16" max="16" width="11.7109375" style="100" customWidth="1"/>
    <col min="17" max="17" width="11.28125" style="100" customWidth="1"/>
    <col min="18" max="18" width="5.57421875" style="100" customWidth="1"/>
    <col min="19" max="19" width="7.57421875" style="100" customWidth="1"/>
    <col min="20" max="20" width="7.8515625" style="100" customWidth="1"/>
    <col min="21" max="21" width="8.28125" style="100" customWidth="1"/>
    <col min="22" max="16384" width="9.140625" style="98" customWidth="1"/>
  </cols>
  <sheetData>
    <row r="1" spans="19:21" ht="19.5" customHeight="1">
      <c r="S1" s="217" t="s">
        <v>226</v>
      </c>
      <c r="T1" s="217"/>
      <c r="U1" s="217"/>
    </row>
    <row r="2" ht="15" customHeight="1"/>
    <row r="3" spans="1:21" ht="39" customHeight="1">
      <c r="A3" s="218" t="s">
        <v>478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1:21" s="99" customFormat="1" ht="24.75" customHeight="1">
      <c r="A4" s="116" t="s">
        <v>175</v>
      </c>
      <c r="B4" s="116" t="s">
        <v>358</v>
      </c>
      <c r="C4" s="116" t="s">
        <v>134</v>
      </c>
      <c r="D4" s="116" t="s">
        <v>283</v>
      </c>
      <c r="E4" s="116" t="s">
        <v>174</v>
      </c>
      <c r="F4" s="116" t="s">
        <v>116</v>
      </c>
      <c r="G4" s="220" t="s">
        <v>220</v>
      </c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116" t="s">
        <v>195</v>
      </c>
      <c r="T4" s="116" t="s">
        <v>196</v>
      </c>
      <c r="U4" s="123" t="s">
        <v>479</v>
      </c>
    </row>
    <row r="5" spans="1:21" s="99" customFormat="1" ht="137.25" customHeight="1">
      <c r="A5" s="216"/>
      <c r="B5" s="216"/>
      <c r="C5" s="216"/>
      <c r="D5" s="216"/>
      <c r="E5" s="216"/>
      <c r="F5" s="216"/>
      <c r="G5" s="94" t="s">
        <v>453</v>
      </c>
      <c r="H5" s="94" t="s">
        <v>455</v>
      </c>
      <c r="I5" s="94" t="s">
        <v>452</v>
      </c>
      <c r="J5" s="94" t="s">
        <v>529</v>
      </c>
      <c r="K5" s="94" t="s">
        <v>530</v>
      </c>
      <c r="L5" s="94" t="s">
        <v>531</v>
      </c>
      <c r="M5" s="94"/>
      <c r="N5" s="94"/>
      <c r="O5" s="94"/>
      <c r="P5" s="94"/>
      <c r="Q5" s="94"/>
      <c r="R5" s="94"/>
      <c r="S5" s="216"/>
      <c r="T5" s="216"/>
      <c r="U5" s="219"/>
    </row>
    <row r="6" spans="1:21" s="102" customFormat="1" ht="70.5" customHeight="1">
      <c r="A6" s="112" t="s">
        <v>146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2"/>
      <c r="U6" s="101"/>
    </row>
    <row r="7" spans="1:21" s="102" customFormat="1" ht="186" customHeight="1">
      <c r="A7" s="18" t="s">
        <v>147</v>
      </c>
      <c r="B7" s="9" t="s">
        <v>374</v>
      </c>
      <c r="C7" s="18" t="s">
        <v>135</v>
      </c>
      <c r="D7" s="18" t="s">
        <v>307</v>
      </c>
      <c r="E7" s="1" t="s">
        <v>23</v>
      </c>
      <c r="F7" s="1" t="s">
        <v>429</v>
      </c>
      <c r="G7" s="34">
        <v>52</v>
      </c>
      <c r="H7" s="34">
        <v>35</v>
      </c>
      <c r="I7" s="34">
        <v>55</v>
      </c>
      <c r="J7" s="2"/>
      <c r="K7" s="2"/>
      <c r="L7" s="2"/>
      <c r="M7" s="2"/>
      <c r="N7" s="2"/>
      <c r="O7" s="2"/>
      <c r="P7" s="2"/>
      <c r="Q7" s="2"/>
      <c r="R7" s="2"/>
      <c r="S7" s="1">
        <f>COUNT(G7:R7)</f>
        <v>3</v>
      </c>
      <c r="T7" s="3">
        <f>STDEVA(G7:R7)/(SUM(G7:R7)/COUNTIF(G7:R7,"&gt;0"))</f>
        <v>0.22786886883610488</v>
      </c>
      <c r="U7" s="8">
        <f>1/S7*(SUM(G7:R7))</f>
        <v>47.33333333333333</v>
      </c>
    </row>
    <row r="8" spans="1:21" s="102" customFormat="1" ht="193.5" customHeight="1">
      <c r="A8" s="18" t="s">
        <v>210</v>
      </c>
      <c r="B8" s="9" t="s">
        <v>375</v>
      </c>
      <c r="C8" s="18" t="s">
        <v>135</v>
      </c>
      <c r="D8" s="18" t="s">
        <v>308</v>
      </c>
      <c r="E8" s="1" t="s">
        <v>24</v>
      </c>
      <c r="F8" s="1" t="s">
        <v>429</v>
      </c>
      <c r="G8" s="34">
        <v>65</v>
      </c>
      <c r="H8" s="34">
        <v>55</v>
      </c>
      <c r="I8" s="34">
        <v>80</v>
      </c>
      <c r="J8" s="2"/>
      <c r="K8" s="2"/>
      <c r="L8" s="2"/>
      <c r="M8" s="2"/>
      <c r="N8" s="2"/>
      <c r="O8" s="2"/>
      <c r="P8" s="2"/>
      <c r="Q8" s="2"/>
      <c r="R8" s="2"/>
      <c r="S8" s="1">
        <f>COUNT(G8:R8)</f>
        <v>3</v>
      </c>
      <c r="T8" s="3">
        <f>STDEVA(G8:R8)/(SUM(G8:R8)/COUNTIF(G8:R8,"&gt;0"))</f>
        <v>0.18874586088176856</v>
      </c>
      <c r="U8" s="8">
        <f>1/S8*(SUM(G8:R8))</f>
        <v>66.66666666666666</v>
      </c>
    </row>
    <row r="9" spans="1:21" s="103" customFormat="1" ht="174.75" customHeight="1">
      <c r="A9" s="18" t="s">
        <v>148</v>
      </c>
      <c r="B9" s="9" t="s">
        <v>376</v>
      </c>
      <c r="C9" s="18" t="s">
        <v>135</v>
      </c>
      <c r="D9" s="18" t="s">
        <v>309</v>
      </c>
      <c r="E9" s="1" t="s">
        <v>25</v>
      </c>
      <c r="F9" s="1" t="s">
        <v>429</v>
      </c>
      <c r="G9" s="34">
        <v>25</v>
      </c>
      <c r="H9" s="34">
        <v>18</v>
      </c>
      <c r="I9" s="34">
        <v>30</v>
      </c>
      <c r="J9" s="2"/>
      <c r="K9" s="2"/>
      <c r="L9" s="2"/>
      <c r="M9" s="2"/>
      <c r="N9" s="2"/>
      <c r="O9" s="2"/>
      <c r="P9" s="2"/>
      <c r="Q9" s="2"/>
      <c r="R9" s="2"/>
      <c r="S9" s="1">
        <f>COUNT(G9:R9)</f>
        <v>3</v>
      </c>
      <c r="T9" s="3">
        <f>STDEVA(G9:R9)/(SUM(G9:R9)/COUNTIF(G9:R9,"&gt;0"))</f>
        <v>0.24771426465787855</v>
      </c>
      <c r="U9" s="8">
        <f>1/S9*(SUM(G9:R9))</f>
        <v>24.333333333333332</v>
      </c>
    </row>
    <row r="10" spans="1:21" s="102" customFormat="1" ht="224.25" customHeight="1">
      <c r="A10" s="18" t="s">
        <v>149</v>
      </c>
      <c r="B10" s="9" t="s">
        <v>101</v>
      </c>
      <c r="C10" s="18" t="s">
        <v>135</v>
      </c>
      <c r="D10" s="18" t="s">
        <v>310</v>
      </c>
      <c r="E10" s="1" t="s">
        <v>26</v>
      </c>
      <c r="F10" s="1" t="s">
        <v>429</v>
      </c>
      <c r="G10" s="34">
        <v>39</v>
      </c>
      <c r="H10" s="34">
        <v>25</v>
      </c>
      <c r="I10" s="34">
        <v>36</v>
      </c>
      <c r="J10" s="2"/>
      <c r="K10" s="2"/>
      <c r="L10" s="2"/>
      <c r="M10" s="2"/>
      <c r="N10" s="2"/>
      <c r="O10" s="2"/>
      <c r="P10" s="2"/>
      <c r="Q10" s="2"/>
      <c r="R10" s="2"/>
      <c r="S10" s="1">
        <f>COUNT(G10:R10)</f>
        <v>3</v>
      </c>
      <c r="T10" s="3">
        <f>STDEVA(G10:R10)/(SUM(G10:R10)/COUNTIF(G10:R10,"&gt;0"))</f>
        <v>0.22113344387495965</v>
      </c>
      <c r="U10" s="8">
        <f>1/S10*(SUM(G10:R10))</f>
        <v>33.33333333333333</v>
      </c>
    </row>
    <row r="11" spans="1:21" s="102" customFormat="1" ht="234" customHeight="1">
      <c r="A11" s="18" t="s">
        <v>211</v>
      </c>
      <c r="B11" s="9" t="s">
        <v>377</v>
      </c>
      <c r="C11" s="18" t="s">
        <v>135</v>
      </c>
      <c r="D11" s="18" t="s">
        <v>311</v>
      </c>
      <c r="E11" s="1" t="s">
        <v>27</v>
      </c>
      <c r="F11" s="1" t="s">
        <v>429</v>
      </c>
      <c r="G11" s="34">
        <v>26</v>
      </c>
      <c r="H11" s="34">
        <v>17</v>
      </c>
      <c r="I11" s="34">
        <v>28</v>
      </c>
      <c r="J11" s="2"/>
      <c r="K11" s="2"/>
      <c r="L11" s="2"/>
      <c r="M11" s="2"/>
      <c r="N11" s="2"/>
      <c r="O11" s="2"/>
      <c r="P11" s="2"/>
      <c r="Q11" s="2"/>
      <c r="R11" s="2"/>
      <c r="S11" s="1">
        <f>COUNT(G11:R11)</f>
        <v>3</v>
      </c>
      <c r="T11" s="3">
        <f>STDEVA(G11:R11)/(SUM(G11:R11)/COUNTIF(G11:R11,"&gt;0"))</f>
        <v>0.24758303987671765</v>
      </c>
      <c r="U11" s="8">
        <f>1/S11*(SUM(G11:R11))</f>
        <v>23.666666666666664</v>
      </c>
    </row>
    <row r="12" spans="1:21" s="102" customFormat="1" ht="240" customHeight="1">
      <c r="A12" s="18" t="s">
        <v>211</v>
      </c>
      <c r="B12" s="9" t="s">
        <v>378</v>
      </c>
      <c r="C12" s="18" t="s">
        <v>135</v>
      </c>
      <c r="D12" s="18" t="s">
        <v>311</v>
      </c>
      <c r="E12" s="1" t="s">
        <v>28</v>
      </c>
      <c r="F12" s="1" t="s">
        <v>429</v>
      </c>
      <c r="G12" s="34">
        <v>25</v>
      </c>
      <c r="H12" s="34">
        <v>19</v>
      </c>
      <c r="I12" s="34">
        <v>28</v>
      </c>
      <c r="J12" s="2"/>
      <c r="K12" s="2"/>
      <c r="L12" s="2"/>
      <c r="M12" s="2"/>
      <c r="N12" s="2"/>
      <c r="O12" s="2"/>
      <c r="P12" s="2"/>
      <c r="Q12" s="2"/>
      <c r="R12" s="2"/>
      <c r="S12" s="1">
        <f>COUNT(G12:R12)</f>
        <v>3</v>
      </c>
      <c r="T12" s="3">
        <f>STDEVA(G12:R12)/(SUM(G12:R12)/COUNTIF(G12:R12,"&gt;0"))</f>
        <v>0.19094065395649332</v>
      </c>
      <c r="U12" s="8">
        <f>1/S12*(SUM(G12:R12))</f>
        <v>24</v>
      </c>
    </row>
    <row r="13" spans="1:21" s="102" customFormat="1" ht="309" customHeight="1">
      <c r="A13" s="18" t="s">
        <v>257</v>
      </c>
      <c r="B13" s="9" t="s">
        <v>102</v>
      </c>
      <c r="C13" s="18" t="s">
        <v>135</v>
      </c>
      <c r="D13" s="39" t="s">
        <v>312</v>
      </c>
      <c r="E13" s="1" t="s">
        <v>29</v>
      </c>
      <c r="F13" s="1" t="s">
        <v>429</v>
      </c>
      <c r="G13" s="34">
        <v>26</v>
      </c>
      <c r="H13" s="34">
        <v>16</v>
      </c>
      <c r="I13" s="34">
        <v>30</v>
      </c>
      <c r="J13" s="2"/>
      <c r="K13" s="2"/>
      <c r="L13" s="2"/>
      <c r="M13" s="2"/>
      <c r="N13" s="2"/>
      <c r="O13" s="2"/>
      <c r="P13" s="2"/>
      <c r="Q13" s="2"/>
      <c r="R13" s="2"/>
      <c r="S13" s="1">
        <f>COUNT(G13:R13)</f>
        <v>3</v>
      </c>
      <c r="T13" s="3">
        <f>STDEVA(G13:R13)/(SUM(G13:R13)/COUNTIF(G13:R13,"&gt;0"))</f>
        <v>0.3004626062886658</v>
      </c>
      <c r="U13" s="8">
        <f>1/S13*(SUM(G13:R13))</f>
        <v>24</v>
      </c>
    </row>
    <row r="14" spans="1:21" s="102" customFormat="1" ht="232.5" customHeight="1">
      <c r="A14" s="18" t="s">
        <v>258</v>
      </c>
      <c r="B14" s="9" t="s">
        <v>379</v>
      </c>
      <c r="C14" s="18" t="s">
        <v>135</v>
      </c>
      <c r="D14" s="18" t="s">
        <v>313</v>
      </c>
      <c r="E14" s="1" t="s">
        <v>21</v>
      </c>
      <c r="F14" s="1" t="s">
        <v>429</v>
      </c>
      <c r="G14" s="34"/>
      <c r="H14" s="34"/>
      <c r="I14" s="34">
        <v>75</v>
      </c>
      <c r="J14" s="2">
        <v>73.76</v>
      </c>
      <c r="K14" s="2">
        <v>63.68</v>
      </c>
      <c r="L14" s="2"/>
      <c r="M14" s="2"/>
      <c r="N14" s="2"/>
      <c r="O14" s="2"/>
      <c r="P14" s="2"/>
      <c r="Q14" s="2"/>
      <c r="R14" s="2"/>
      <c r="S14" s="1">
        <f>COUNT(G14:R14)</f>
        <v>3</v>
      </c>
      <c r="T14" s="3">
        <f>STDEVA(G14:R14)/(SUM(G14:R14)/COUNTIF(G14:R14,"&gt;0"))</f>
        <v>0.08767673827592218</v>
      </c>
      <c r="U14" s="8">
        <f>1/S14*(SUM(G14:R14))</f>
        <v>70.81333333333333</v>
      </c>
    </row>
    <row r="15" spans="1:21" s="102" customFormat="1" ht="155.25" customHeight="1">
      <c r="A15" s="18" t="s">
        <v>212</v>
      </c>
      <c r="B15" s="9" t="s">
        <v>380</v>
      </c>
      <c r="C15" s="18" t="s">
        <v>135</v>
      </c>
      <c r="D15" s="18" t="s">
        <v>314</v>
      </c>
      <c r="E15" s="1" t="s">
        <v>30</v>
      </c>
      <c r="F15" s="1" t="s">
        <v>429</v>
      </c>
      <c r="G15" s="34">
        <v>142</v>
      </c>
      <c r="H15" s="34"/>
      <c r="I15" s="34">
        <v>138</v>
      </c>
      <c r="J15" s="2"/>
      <c r="K15" s="2"/>
      <c r="L15" s="2">
        <v>100</v>
      </c>
      <c r="M15" s="2"/>
      <c r="N15" s="2"/>
      <c r="O15" s="2"/>
      <c r="P15" s="2"/>
      <c r="Q15" s="2"/>
      <c r="R15" s="2"/>
      <c r="S15" s="1">
        <f>COUNT(G15:R15)</f>
        <v>3</v>
      </c>
      <c r="T15" s="3">
        <f>STDEVA(G15:R15)/(SUM(G15:R15)/COUNTIF(G15:R15,"&gt;0"))</f>
        <v>0.1830035647443546</v>
      </c>
      <c r="U15" s="8">
        <f>1/S15*(SUM(G15:R15))</f>
        <v>126.66666666666666</v>
      </c>
    </row>
    <row r="16" spans="1:21" s="103" customFormat="1" ht="201.75" customHeight="1">
      <c r="A16" s="18" t="s">
        <v>2</v>
      </c>
      <c r="B16" s="9" t="s">
        <v>381</v>
      </c>
      <c r="C16" s="18" t="s">
        <v>135</v>
      </c>
      <c r="D16" s="18" t="s">
        <v>315</v>
      </c>
      <c r="E16" s="1" t="s">
        <v>31</v>
      </c>
      <c r="F16" s="1" t="s">
        <v>429</v>
      </c>
      <c r="G16" s="34">
        <v>42</v>
      </c>
      <c r="H16" s="34">
        <v>30</v>
      </c>
      <c r="I16" s="34">
        <v>40</v>
      </c>
      <c r="J16" s="2"/>
      <c r="K16" s="2"/>
      <c r="L16" s="2"/>
      <c r="M16" s="2"/>
      <c r="N16" s="2"/>
      <c r="O16" s="2"/>
      <c r="P16" s="2"/>
      <c r="Q16" s="2"/>
      <c r="R16" s="2"/>
      <c r="S16" s="1">
        <f>COUNT(G16:R16)</f>
        <v>3</v>
      </c>
      <c r="T16" s="3">
        <f>STDEVA(G16:R16)/(SUM(G16:R16)/COUNTIF(G16:R16,"&gt;0"))</f>
        <v>0.17220804930344594</v>
      </c>
      <c r="U16" s="8">
        <f>1/S16*(SUM(G16:R16))</f>
        <v>37.33333333333333</v>
      </c>
    </row>
    <row r="17" spans="1:21" s="102" customFormat="1" ht="228.75" customHeight="1">
      <c r="A17" s="18" t="s">
        <v>150</v>
      </c>
      <c r="B17" s="9" t="s">
        <v>103</v>
      </c>
      <c r="C17" s="18" t="s">
        <v>135</v>
      </c>
      <c r="D17" s="18" t="s">
        <v>316</v>
      </c>
      <c r="E17" s="1" t="s">
        <v>37</v>
      </c>
      <c r="F17" s="1" t="s">
        <v>68</v>
      </c>
      <c r="G17" s="34">
        <v>30</v>
      </c>
      <c r="H17" s="34">
        <v>21</v>
      </c>
      <c r="I17" s="34">
        <v>30</v>
      </c>
      <c r="J17" s="2"/>
      <c r="K17" s="2"/>
      <c r="L17" s="2"/>
      <c r="M17" s="2"/>
      <c r="N17" s="2"/>
      <c r="O17" s="2"/>
      <c r="P17" s="2"/>
      <c r="Q17" s="2"/>
      <c r="R17" s="2"/>
      <c r="S17" s="1">
        <f>COUNT(G17:R17)</f>
        <v>3</v>
      </c>
      <c r="T17" s="3">
        <f>STDEVA(G17:R17)/(SUM(G17:R17)/COUNTIF(G17:R17,"&gt;0"))</f>
        <v>0.19245008972987526</v>
      </c>
      <c r="U17" s="8">
        <f>1/S17*(SUM(G17:R17))</f>
        <v>27</v>
      </c>
    </row>
    <row r="18" spans="1:21" s="108" customFormat="1" ht="52.5" customHeight="1">
      <c r="A18" s="104"/>
      <c r="B18" s="104"/>
      <c r="C18" s="104"/>
      <c r="D18" s="105"/>
      <c r="E18" s="104"/>
      <c r="F18" s="98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7"/>
      <c r="T18" s="107"/>
      <c r="U18" s="107"/>
    </row>
    <row r="19" spans="1:21" ht="15" customHeight="1">
      <c r="A19" s="116" t="s">
        <v>175</v>
      </c>
      <c r="B19" s="116" t="s">
        <v>358</v>
      </c>
      <c r="C19" s="116" t="s">
        <v>134</v>
      </c>
      <c r="D19" s="116" t="s">
        <v>283</v>
      </c>
      <c r="E19" s="116" t="s">
        <v>174</v>
      </c>
      <c r="F19" s="116" t="s">
        <v>116</v>
      </c>
      <c r="G19" s="220" t="s">
        <v>220</v>
      </c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116" t="s">
        <v>195</v>
      </c>
      <c r="T19" s="116" t="s">
        <v>196</v>
      </c>
      <c r="U19" s="123" t="s">
        <v>479</v>
      </c>
    </row>
    <row r="20" spans="1:21" ht="146.25" customHeight="1">
      <c r="A20" s="216"/>
      <c r="B20" s="216"/>
      <c r="C20" s="216"/>
      <c r="D20" s="216"/>
      <c r="E20" s="216"/>
      <c r="F20" s="216"/>
      <c r="G20" s="94" t="s">
        <v>453</v>
      </c>
      <c r="H20" s="94" t="s">
        <v>455</v>
      </c>
      <c r="I20" s="94" t="s">
        <v>452</v>
      </c>
      <c r="J20" s="94" t="s">
        <v>532</v>
      </c>
      <c r="K20" s="94" t="s">
        <v>533</v>
      </c>
      <c r="L20" s="94" t="s">
        <v>534</v>
      </c>
      <c r="M20" s="94" t="s">
        <v>535</v>
      </c>
      <c r="N20" s="94" t="s">
        <v>536</v>
      </c>
      <c r="O20" s="94" t="s">
        <v>537</v>
      </c>
      <c r="P20" s="94" t="s">
        <v>538</v>
      </c>
      <c r="Q20" s="94" t="s">
        <v>539</v>
      </c>
      <c r="R20" s="94"/>
      <c r="S20" s="216"/>
      <c r="T20" s="216"/>
      <c r="U20" s="219"/>
    </row>
    <row r="21" spans="1:21" ht="42.75" customHeight="1">
      <c r="A21" s="112" t="s">
        <v>151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3"/>
      <c r="U21" s="8"/>
    </row>
    <row r="22" spans="1:21" ht="212.25" customHeight="1">
      <c r="A22" s="18" t="s">
        <v>152</v>
      </c>
      <c r="B22" s="9" t="s">
        <v>56</v>
      </c>
      <c r="C22" s="18" t="s">
        <v>135</v>
      </c>
      <c r="D22" s="18" t="s">
        <v>317</v>
      </c>
      <c r="E22" s="1" t="s">
        <v>32</v>
      </c>
      <c r="F22" s="1" t="s">
        <v>120</v>
      </c>
      <c r="G22" s="34">
        <v>110</v>
      </c>
      <c r="H22" s="34"/>
      <c r="I22" s="34">
        <v>140</v>
      </c>
      <c r="J22" s="2"/>
      <c r="K22" s="2"/>
      <c r="L22" s="2"/>
      <c r="M22" s="2"/>
      <c r="N22" s="2">
        <v>87</v>
      </c>
      <c r="O22" s="2"/>
      <c r="P22" s="2"/>
      <c r="Q22" s="2"/>
      <c r="R22" s="2"/>
      <c r="S22" s="1">
        <f>COUNT(G22:R22)</f>
        <v>3</v>
      </c>
      <c r="T22" s="3">
        <f>STDEVA(G22:R22)/(SUM(G22:R22)/COUNTIF(G22:R22,"&gt;0"))</f>
        <v>0.2365899022584882</v>
      </c>
      <c r="U22" s="8">
        <f>1/S22*(SUM(G22:R22))</f>
        <v>112.33333333333333</v>
      </c>
    </row>
    <row r="23" spans="1:21" ht="183.75" customHeight="1">
      <c r="A23" s="18" t="s">
        <v>16</v>
      </c>
      <c r="B23" s="9" t="s">
        <v>412</v>
      </c>
      <c r="C23" s="18" t="s">
        <v>135</v>
      </c>
      <c r="D23" s="18" t="s">
        <v>318</v>
      </c>
      <c r="E23" s="1" t="s">
        <v>33</v>
      </c>
      <c r="F23" s="1" t="s">
        <v>120</v>
      </c>
      <c r="G23" s="34">
        <v>120</v>
      </c>
      <c r="H23" s="34"/>
      <c r="I23" s="34">
        <v>110</v>
      </c>
      <c r="J23" s="2">
        <v>70</v>
      </c>
      <c r="K23" s="2"/>
      <c r="L23" s="2"/>
      <c r="M23" s="2"/>
      <c r="N23" s="2"/>
      <c r="O23" s="2"/>
      <c r="P23" s="2"/>
      <c r="Q23" s="2"/>
      <c r="R23" s="2"/>
      <c r="S23" s="1">
        <f>COUNT(G23:R23)</f>
        <v>3</v>
      </c>
      <c r="T23" s="3">
        <f>STDEVA(G23:R23)/(SUM(G23:R23)/COUNTIF(G23:R23,"&gt;0"))</f>
        <v>0.264575131106459</v>
      </c>
      <c r="U23" s="8">
        <f>1/S23*(SUM(G23:R23))</f>
        <v>100</v>
      </c>
    </row>
    <row r="24" spans="1:21" ht="178.5" customHeight="1">
      <c r="A24" s="18" t="s">
        <v>3</v>
      </c>
      <c r="B24" s="9" t="s">
        <v>104</v>
      </c>
      <c r="C24" s="18" t="s">
        <v>135</v>
      </c>
      <c r="D24" s="18" t="s">
        <v>319</v>
      </c>
      <c r="E24" s="1" t="s">
        <v>247</v>
      </c>
      <c r="F24" s="1" t="s">
        <v>121</v>
      </c>
      <c r="G24" s="34">
        <v>120</v>
      </c>
      <c r="H24" s="34"/>
      <c r="I24" s="34">
        <v>122</v>
      </c>
      <c r="J24" s="2">
        <v>100</v>
      </c>
      <c r="K24" s="2"/>
      <c r="L24" s="2"/>
      <c r="M24" s="2"/>
      <c r="N24" s="2">
        <v>80</v>
      </c>
      <c r="O24" s="2"/>
      <c r="P24" s="2"/>
      <c r="Q24" s="2"/>
      <c r="R24" s="2"/>
      <c r="S24" s="1">
        <f>COUNT(G24:R24)</f>
        <v>4</v>
      </c>
      <c r="T24" s="3">
        <f>STDEVA(G24:R24)/(SUM(G24:R24)/COUNTIF(G24:R24,"&gt;0"))</f>
        <v>0.18662798642176756</v>
      </c>
      <c r="U24" s="8">
        <f>1/S24*(SUM(G24:R24))</f>
        <v>105.5</v>
      </c>
    </row>
    <row r="25" spans="1:21" ht="150.75" customHeight="1">
      <c r="A25" s="18" t="s">
        <v>153</v>
      </c>
      <c r="B25" s="9" t="s">
        <v>109</v>
      </c>
      <c r="C25" s="18" t="s">
        <v>135</v>
      </c>
      <c r="D25" s="18" t="s">
        <v>320</v>
      </c>
      <c r="E25" s="1" t="s">
        <v>248</v>
      </c>
      <c r="F25" s="1" t="s">
        <v>122</v>
      </c>
      <c r="G25" s="34">
        <v>104</v>
      </c>
      <c r="H25" s="34"/>
      <c r="I25" s="34">
        <v>110</v>
      </c>
      <c r="J25" s="2">
        <v>60</v>
      </c>
      <c r="K25" s="2">
        <v>60.94</v>
      </c>
      <c r="L25" s="2"/>
      <c r="M25" s="2"/>
      <c r="N25" s="2"/>
      <c r="O25" s="2"/>
      <c r="P25" s="2"/>
      <c r="Q25" s="2"/>
      <c r="R25" s="2"/>
      <c r="S25" s="1">
        <f>COUNT(G25:R25)</f>
        <v>4</v>
      </c>
      <c r="T25" s="3">
        <f>STDEVA(G25:R25)/(SUM(G25:R25)/COUNTIF(G25:R25,"&gt;0"))</f>
        <v>0.32218641589495645</v>
      </c>
      <c r="U25" s="8">
        <f>1/S25*(SUM(G25:R25))</f>
        <v>83.735</v>
      </c>
    </row>
    <row r="26" spans="1:21" ht="261.75" customHeight="1">
      <c r="A26" s="18" t="s">
        <v>213</v>
      </c>
      <c r="B26" s="9" t="s">
        <v>382</v>
      </c>
      <c r="C26" s="18" t="s">
        <v>135</v>
      </c>
      <c r="D26" s="18" t="s">
        <v>321</v>
      </c>
      <c r="E26" s="1" t="s">
        <v>34</v>
      </c>
      <c r="F26" s="1" t="s">
        <v>123</v>
      </c>
      <c r="G26" s="34">
        <v>75</v>
      </c>
      <c r="H26" s="34">
        <v>40</v>
      </c>
      <c r="I26" s="34">
        <v>80</v>
      </c>
      <c r="J26" s="2"/>
      <c r="K26" s="2"/>
      <c r="L26" s="2"/>
      <c r="M26" s="2">
        <v>60</v>
      </c>
      <c r="N26" s="2"/>
      <c r="O26" s="2"/>
      <c r="P26" s="2"/>
      <c r="Q26" s="2"/>
      <c r="R26" s="2"/>
      <c r="S26" s="1">
        <f>COUNT(G26:R26)</f>
        <v>4</v>
      </c>
      <c r="T26" s="3">
        <f>STDEVA(G26:R26)/(SUM(G26:R26)/COUNTIF(G26:R26,"&gt;0"))</f>
        <v>0.2818805052659847</v>
      </c>
      <c r="U26" s="8">
        <f>1/S26*(SUM(G26:R26))</f>
        <v>63.75</v>
      </c>
    </row>
    <row r="27" spans="1:21" ht="231" customHeight="1">
      <c r="A27" s="18" t="s">
        <v>219</v>
      </c>
      <c r="B27" s="9" t="s">
        <v>382</v>
      </c>
      <c r="C27" s="18" t="s">
        <v>135</v>
      </c>
      <c r="D27" s="18" t="s">
        <v>348</v>
      </c>
      <c r="E27" s="1" t="s">
        <v>249</v>
      </c>
      <c r="F27" s="1" t="s">
        <v>124</v>
      </c>
      <c r="G27" s="34">
        <v>75</v>
      </c>
      <c r="H27" s="34">
        <v>40</v>
      </c>
      <c r="I27" s="34">
        <v>80</v>
      </c>
      <c r="J27" s="2"/>
      <c r="K27" s="2"/>
      <c r="L27" s="2"/>
      <c r="M27" s="2">
        <v>59</v>
      </c>
      <c r="N27" s="2"/>
      <c r="O27" s="2"/>
      <c r="P27" s="2"/>
      <c r="Q27" s="2"/>
      <c r="R27" s="2"/>
      <c r="S27" s="1">
        <f>COUNT(G27:R27)</f>
        <v>4</v>
      </c>
      <c r="T27" s="3">
        <f>STDEVA(G27:R27)/(SUM(G27:R27)/COUNTIF(G27:R27,"&gt;0"))</f>
        <v>0.28419270726801393</v>
      </c>
      <c r="U27" s="8">
        <f>1/S27*(SUM(G27:R27))</f>
        <v>63.5</v>
      </c>
    </row>
    <row r="28" spans="1:21" ht="153" customHeight="1">
      <c r="A28" s="18" t="s">
        <v>154</v>
      </c>
      <c r="B28" s="9" t="s">
        <v>110</v>
      </c>
      <c r="C28" s="18" t="s">
        <v>135</v>
      </c>
      <c r="D28" s="18" t="s">
        <v>322</v>
      </c>
      <c r="E28" s="1" t="s">
        <v>180</v>
      </c>
      <c r="F28" s="1" t="s">
        <v>125</v>
      </c>
      <c r="G28" s="34">
        <v>169</v>
      </c>
      <c r="H28" s="34">
        <v>78</v>
      </c>
      <c r="I28" s="34">
        <v>140</v>
      </c>
      <c r="J28" s="2"/>
      <c r="K28" s="2"/>
      <c r="L28" s="2"/>
      <c r="M28" s="2"/>
      <c r="N28" s="2"/>
      <c r="O28" s="2"/>
      <c r="P28" s="2"/>
      <c r="Q28" s="2">
        <v>138</v>
      </c>
      <c r="R28" s="2"/>
      <c r="S28" s="1">
        <f>COUNT(G28:R28)</f>
        <v>4</v>
      </c>
      <c r="T28" s="3">
        <f>STDEVA(G28:R28)/(SUM(G28:R28)/COUNTIF(G28:R28,"&gt;0"))</f>
        <v>0.2912147778928633</v>
      </c>
      <c r="U28" s="8">
        <f>1/S28*(SUM(G28:R28))</f>
        <v>131.25</v>
      </c>
    </row>
    <row r="29" spans="1:21" ht="171" customHeight="1">
      <c r="A29" s="18" t="s">
        <v>43</v>
      </c>
      <c r="B29" s="9" t="s">
        <v>44</v>
      </c>
      <c r="C29" s="18" t="s">
        <v>135</v>
      </c>
      <c r="D29" s="18" t="s">
        <v>322</v>
      </c>
      <c r="E29" s="1" t="s">
        <v>45</v>
      </c>
      <c r="F29" s="1" t="s">
        <v>126</v>
      </c>
      <c r="G29" s="34">
        <v>125</v>
      </c>
      <c r="H29" s="34"/>
      <c r="I29" s="34"/>
      <c r="J29" s="2"/>
      <c r="K29" s="2"/>
      <c r="L29" s="2"/>
      <c r="M29" s="2"/>
      <c r="N29" s="2"/>
      <c r="O29" s="2">
        <v>118.46</v>
      </c>
      <c r="P29" s="2">
        <v>145</v>
      </c>
      <c r="Q29" s="2"/>
      <c r="R29" s="2"/>
      <c r="S29" s="1">
        <f>COUNT(G29:R29)</f>
        <v>3</v>
      </c>
      <c r="T29" s="3">
        <f>STDEVA(G29:R29)/(SUM(G29:R29)/COUNTIF(G29:R29,"&gt;0"))</f>
        <v>0.10678448100380179</v>
      </c>
      <c r="U29" s="8">
        <f>1/S29*(SUM(G29:R29))</f>
        <v>129.48666666666665</v>
      </c>
    </row>
    <row r="30" spans="1:21" ht="91.5" customHeight="1">
      <c r="A30" s="18" t="s">
        <v>13</v>
      </c>
      <c r="B30" s="9" t="s">
        <v>105</v>
      </c>
      <c r="C30" s="18" t="s">
        <v>135</v>
      </c>
      <c r="D30" s="18" t="s">
        <v>86</v>
      </c>
      <c r="E30" s="1" t="s">
        <v>14</v>
      </c>
      <c r="F30" s="1" t="s">
        <v>430</v>
      </c>
      <c r="G30" s="34">
        <v>175</v>
      </c>
      <c r="H30" s="34"/>
      <c r="I30" s="34">
        <v>142</v>
      </c>
      <c r="J30" s="2"/>
      <c r="K30" s="2"/>
      <c r="L30" s="2">
        <v>130</v>
      </c>
      <c r="M30" s="2"/>
      <c r="N30" s="2"/>
      <c r="O30" s="2"/>
      <c r="P30" s="2"/>
      <c r="Q30" s="2">
        <v>115.5</v>
      </c>
      <c r="R30" s="2"/>
      <c r="S30" s="1">
        <f>COUNT(G30:R30)</f>
        <v>4</v>
      </c>
      <c r="T30" s="3">
        <f>STDEVA(G30:R30)/(SUM(G30:R30)/COUNTIF(G30:R30,"&gt;0"))</f>
        <v>0.18025825095411593</v>
      </c>
      <c r="U30" s="8">
        <f>1/S30*(SUM(G30:R30))</f>
        <v>140.625</v>
      </c>
    </row>
    <row r="31" spans="1:21" ht="241.5" customHeight="1">
      <c r="A31" s="18" t="s">
        <v>214</v>
      </c>
      <c r="B31" s="9" t="s">
        <v>406</v>
      </c>
      <c r="C31" s="18" t="s">
        <v>135</v>
      </c>
      <c r="D31" s="18" t="s">
        <v>323</v>
      </c>
      <c r="E31" s="1" t="s">
        <v>353</v>
      </c>
      <c r="F31" s="1" t="s">
        <v>127</v>
      </c>
      <c r="G31" s="34">
        <v>96</v>
      </c>
      <c r="H31" s="34"/>
      <c r="I31" s="34">
        <v>104</v>
      </c>
      <c r="J31" s="2">
        <v>70</v>
      </c>
      <c r="K31" s="2"/>
      <c r="L31" s="2"/>
      <c r="M31" s="2"/>
      <c r="N31" s="2"/>
      <c r="O31" s="2"/>
      <c r="P31" s="2"/>
      <c r="Q31" s="2"/>
      <c r="R31" s="2"/>
      <c r="S31" s="1">
        <f>COUNT(G31:R31)</f>
        <v>3</v>
      </c>
      <c r="T31" s="3">
        <f>STDEVA(G31:R31)/(SUM(G31:R31)/COUNTIF(G31:R31,"&gt;0"))</f>
        <v>0.19751543149590198</v>
      </c>
      <c r="U31" s="8">
        <f>1/S31*(SUM(G31:R31))</f>
        <v>90</v>
      </c>
    </row>
    <row r="32" spans="1:21" ht="240" customHeight="1">
      <c r="A32" s="18" t="s">
        <v>4</v>
      </c>
      <c r="B32" s="9" t="s">
        <v>407</v>
      </c>
      <c r="C32" s="18" t="s">
        <v>145</v>
      </c>
      <c r="D32" s="18" t="s">
        <v>346</v>
      </c>
      <c r="E32" s="1" t="s">
        <v>5</v>
      </c>
      <c r="F32" s="1" t="s">
        <v>128</v>
      </c>
      <c r="G32" s="34">
        <v>32</v>
      </c>
      <c r="H32" s="34">
        <v>30</v>
      </c>
      <c r="I32" s="34">
        <v>46</v>
      </c>
      <c r="J32" s="2"/>
      <c r="K32" s="2"/>
      <c r="L32" s="2"/>
      <c r="M32" s="2"/>
      <c r="N32" s="2"/>
      <c r="O32" s="2"/>
      <c r="P32" s="2"/>
      <c r="Q32" s="2"/>
      <c r="R32" s="2"/>
      <c r="S32" s="1">
        <f>COUNT(G32:R32)</f>
        <v>3</v>
      </c>
      <c r="T32" s="3">
        <f>STDEVA(G32:R32)/(SUM(G32:R32)/COUNTIF(G32:R32,"&gt;0"))</f>
        <v>0.24216105241892633</v>
      </c>
      <c r="U32" s="8">
        <f>1/S32*(SUM(G32:R32))</f>
        <v>36</v>
      </c>
    </row>
    <row r="33" spans="1:21" ht="201.75" customHeight="1">
      <c r="A33" s="18" t="s">
        <v>259</v>
      </c>
      <c r="B33" s="9" t="s">
        <v>106</v>
      </c>
      <c r="C33" s="18" t="s">
        <v>135</v>
      </c>
      <c r="D33" s="18" t="s">
        <v>324</v>
      </c>
      <c r="E33" s="1" t="s">
        <v>260</v>
      </c>
      <c r="F33" s="1" t="s">
        <v>431</v>
      </c>
      <c r="G33" s="34">
        <v>280</v>
      </c>
      <c r="H33" s="34">
        <v>180</v>
      </c>
      <c r="I33" s="34">
        <v>250</v>
      </c>
      <c r="J33" s="2"/>
      <c r="K33" s="2"/>
      <c r="L33" s="2"/>
      <c r="M33" s="2"/>
      <c r="N33" s="2"/>
      <c r="O33" s="2"/>
      <c r="P33" s="2"/>
      <c r="Q33" s="2"/>
      <c r="R33" s="2"/>
      <c r="S33" s="1">
        <f>COUNT(G33:R33)</f>
        <v>3</v>
      </c>
      <c r="T33" s="3">
        <f>STDEVA(G33:R33)/(SUM(G33:R33)/COUNTIF(G33:R33,"&gt;0"))</f>
        <v>0.21682822983578365</v>
      </c>
      <c r="U33" s="8">
        <f>1/S33*(SUM(G33:R33))</f>
        <v>236.66666666666666</v>
      </c>
    </row>
    <row r="34" ht="55.5" customHeight="1"/>
    <row r="35" spans="1:21" ht="15" customHeight="1">
      <c r="A35" s="214" t="s">
        <v>175</v>
      </c>
      <c r="B35" s="116" t="s">
        <v>358</v>
      </c>
      <c r="C35" s="116" t="s">
        <v>134</v>
      </c>
      <c r="D35" s="116" t="s">
        <v>283</v>
      </c>
      <c r="E35" s="116" t="s">
        <v>174</v>
      </c>
      <c r="F35" s="116" t="s">
        <v>116</v>
      </c>
      <c r="G35" s="220" t="s">
        <v>220</v>
      </c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116" t="s">
        <v>195</v>
      </c>
      <c r="T35" s="116" t="s">
        <v>196</v>
      </c>
      <c r="U35" s="123" t="s">
        <v>479</v>
      </c>
    </row>
    <row r="36" spans="1:21" ht="183.75" customHeight="1">
      <c r="A36" s="215"/>
      <c r="B36" s="216"/>
      <c r="C36" s="216"/>
      <c r="D36" s="216"/>
      <c r="E36" s="216"/>
      <c r="F36" s="216"/>
      <c r="G36" s="94" t="s">
        <v>453</v>
      </c>
      <c r="H36" s="94" t="s">
        <v>455</v>
      </c>
      <c r="I36" s="94" t="s">
        <v>452</v>
      </c>
      <c r="J36" s="94" t="s">
        <v>540</v>
      </c>
      <c r="K36" s="94" t="s">
        <v>541</v>
      </c>
      <c r="L36" s="94" t="s">
        <v>529</v>
      </c>
      <c r="M36" s="94" t="s">
        <v>542</v>
      </c>
      <c r="N36" s="94" t="s">
        <v>543</v>
      </c>
      <c r="O36" s="94" t="s">
        <v>544</v>
      </c>
      <c r="P36" s="94" t="s">
        <v>545</v>
      </c>
      <c r="Q36" s="94" t="s">
        <v>546</v>
      </c>
      <c r="R36" s="94"/>
      <c r="S36" s="216"/>
      <c r="T36" s="216"/>
      <c r="U36" s="219"/>
    </row>
    <row r="37" spans="1:21" ht="42.75" customHeight="1">
      <c r="A37" s="112" t="s">
        <v>155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3"/>
      <c r="U37" s="8"/>
    </row>
    <row r="38" spans="1:21" ht="206.25" customHeight="1">
      <c r="A38" s="29" t="s">
        <v>156</v>
      </c>
      <c r="B38" s="9" t="s">
        <v>386</v>
      </c>
      <c r="C38" s="18" t="s">
        <v>135</v>
      </c>
      <c r="D38" s="18" t="s">
        <v>349</v>
      </c>
      <c r="E38" s="1" t="s">
        <v>350</v>
      </c>
      <c r="F38" s="1" t="s">
        <v>432</v>
      </c>
      <c r="G38" s="34">
        <v>520</v>
      </c>
      <c r="H38" s="34"/>
      <c r="I38" s="34">
        <v>400</v>
      </c>
      <c r="J38" s="2"/>
      <c r="K38" s="2">
        <v>300</v>
      </c>
      <c r="L38" s="2">
        <v>261.94</v>
      </c>
      <c r="M38" s="2"/>
      <c r="N38" s="2"/>
      <c r="O38" s="2"/>
      <c r="P38" s="2"/>
      <c r="Q38" s="2"/>
      <c r="R38" s="2"/>
      <c r="S38" s="1">
        <f>COUNT(G38:R38)</f>
        <v>4</v>
      </c>
      <c r="T38" s="3">
        <f>STDEVA(G38:R38)/(SUM(G38:R38)/COUNTIF(G38:R38,"&gt;0"))</f>
        <v>0.31157925529648656</v>
      </c>
      <c r="U38" s="8">
        <f>1/S38*(SUM(G38:R38))</f>
        <v>370.485</v>
      </c>
    </row>
    <row r="39" spans="1:21" ht="124.5" customHeight="1">
      <c r="A39" s="29" t="s">
        <v>157</v>
      </c>
      <c r="B39" s="9" t="s">
        <v>387</v>
      </c>
      <c r="C39" s="29" t="s">
        <v>135</v>
      </c>
      <c r="D39" s="18" t="s">
        <v>325</v>
      </c>
      <c r="E39" s="1" t="s">
        <v>250</v>
      </c>
      <c r="F39" s="1" t="s">
        <v>433</v>
      </c>
      <c r="G39" s="34">
        <v>420</v>
      </c>
      <c r="H39" s="34"/>
      <c r="I39" s="34">
        <v>405</v>
      </c>
      <c r="J39" s="2">
        <v>285</v>
      </c>
      <c r="K39" s="2"/>
      <c r="L39" s="2">
        <v>257.68</v>
      </c>
      <c r="M39" s="2">
        <v>379.5</v>
      </c>
      <c r="N39" s="2"/>
      <c r="O39" s="2"/>
      <c r="P39" s="2"/>
      <c r="Q39" s="2"/>
      <c r="R39" s="2"/>
      <c r="S39" s="1">
        <f>COUNT(G39:R39)</f>
        <v>5</v>
      </c>
      <c r="T39" s="3">
        <f>STDEVA(G39:R39)/(SUM(G39:R39)/COUNTIF(G39:R39,"&gt;0"))</f>
        <v>0.2100108633122677</v>
      </c>
      <c r="U39" s="8">
        <f>1/S39*(SUM(G39:R39))</f>
        <v>349.43600000000004</v>
      </c>
    </row>
    <row r="40" spans="1:21" ht="121.5" customHeight="1">
      <c r="A40" s="18" t="s">
        <v>158</v>
      </c>
      <c r="B40" s="9" t="s">
        <v>388</v>
      </c>
      <c r="C40" s="18" t="s">
        <v>135</v>
      </c>
      <c r="D40" s="18" t="s">
        <v>129</v>
      </c>
      <c r="E40" s="1" t="s">
        <v>251</v>
      </c>
      <c r="F40" s="1" t="s">
        <v>434</v>
      </c>
      <c r="G40" s="34">
        <v>470</v>
      </c>
      <c r="H40" s="34"/>
      <c r="I40" s="34">
        <v>433</v>
      </c>
      <c r="J40" s="2"/>
      <c r="K40" s="2">
        <v>289.3</v>
      </c>
      <c r="L40" s="2">
        <v>289.19</v>
      </c>
      <c r="M40" s="2">
        <v>440</v>
      </c>
      <c r="N40" s="2"/>
      <c r="O40" s="2"/>
      <c r="P40" s="2"/>
      <c r="Q40" s="2"/>
      <c r="R40" s="2"/>
      <c r="S40" s="1">
        <f>COUNT(G40:R40)</f>
        <v>5</v>
      </c>
      <c r="T40" s="3">
        <f>STDEVA(G40:R40)/(SUM(G40:R40)/COUNTIF(G40:R40,"&gt;0"))</f>
        <v>0.22866931792030648</v>
      </c>
      <c r="U40" s="8">
        <f>1/S40*(SUM(G40:R40))</f>
        <v>384.298</v>
      </c>
    </row>
    <row r="41" spans="1:21" ht="85.5" customHeight="1">
      <c r="A41" s="18" t="s">
        <v>215</v>
      </c>
      <c r="B41" s="9" t="s">
        <v>389</v>
      </c>
      <c r="C41" s="18" t="s">
        <v>135</v>
      </c>
      <c r="D41" s="18" t="s">
        <v>326</v>
      </c>
      <c r="E41" s="1" t="s">
        <v>252</v>
      </c>
      <c r="F41" s="109" t="s">
        <v>435</v>
      </c>
      <c r="G41" s="34"/>
      <c r="H41" s="34">
        <v>40</v>
      </c>
      <c r="I41" s="34">
        <v>45</v>
      </c>
      <c r="J41" s="2"/>
      <c r="K41" s="2"/>
      <c r="L41" s="2">
        <v>39.93</v>
      </c>
      <c r="M41" s="2"/>
      <c r="N41" s="2"/>
      <c r="O41" s="2"/>
      <c r="P41" s="2"/>
      <c r="Q41" s="2"/>
      <c r="R41" s="2"/>
      <c r="S41" s="1">
        <f>COUNT(G41:R41)</f>
        <v>3</v>
      </c>
      <c r="T41" s="3">
        <f>STDEVA(G41:R41)/(SUM(G41:R41)/COUNTIF(G41:R41,"&gt;0"))</f>
        <v>0.06981115742533534</v>
      </c>
      <c r="U41" s="8">
        <f>1/S41*(SUM(G41:R41))</f>
        <v>41.64333333333333</v>
      </c>
    </row>
    <row r="42" spans="1:21" ht="87.75" customHeight="1">
      <c r="A42" s="18" t="s">
        <v>176</v>
      </c>
      <c r="B42" s="9" t="s">
        <v>390</v>
      </c>
      <c r="C42" s="18" t="s">
        <v>135</v>
      </c>
      <c r="D42" s="18" t="s">
        <v>130</v>
      </c>
      <c r="E42" s="1" t="s">
        <v>253</v>
      </c>
      <c r="F42" s="1" t="s">
        <v>436</v>
      </c>
      <c r="G42" s="242">
        <v>48</v>
      </c>
      <c r="H42" s="242">
        <v>37</v>
      </c>
      <c r="I42" s="242"/>
      <c r="J42" s="243">
        <v>39.15</v>
      </c>
      <c r="K42" s="243"/>
      <c r="L42" s="243"/>
      <c r="M42" s="243"/>
      <c r="N42" s="243"/>
      <c r="O42" s="243"/>
      <c r="P42" s="243"/>
      <c r="Q42" s="243">
        <v>35.73</v>
      </c>
      <c r="R42" s="243"/>
      <c r="S42" s="1">
        <f>COUNT(G42:R42)</f>
        <v>4</v>
      </c>
      <c r="T42" s="3">
        <f>STDEVA(G42:R42)/(SUM(G42:R42)/COUNTIF(G42:R42,"&gt;0"))</f>
        <v>0.13851134356673386</v>
      </c>
      <c r="U42" s="8">
        <f>1/S42*(SUM(G42:R42))</f>
        <v>39.97</v>
      </c>
    </row>
    <row r="43" spans="1:21" ht="81.75" customHeight="1">
      <c r="A43" s="18" t="s">
        <v>254</v>
      </c>
      <c r="B43" s="9" t="s">
        <v>111</v>
      </c>
      <c r="C43" s="18" t="s">
        <v>135</v>
      </c>
      <c r="D43" s="18" t="s">
        <v>327</v>
      </c>
      <c r="E43" s="1" t="s">
        <v>112</v>
      </c>
      <c r="F43" s="1" t="s">
        <v>437</v>
      </c>
      <c r="G43" s="34">
        <v>18</v>
      </c>
      <c r="H43" s="34">
        <v>11</v>
      </c>
      <c r="I43" s="34">
        <v>15</v>
      </c>
      <c r="J43" s="2">
        <v>10</v>
      </c>
      <c r="K43" s="2"/>
      <c r="L43" s="2"/>
      <c r="M43" s="2"/>
      <c r="N43" s="2"/>
      <c r="O43" s="2"/>
      <c r="P43" s="2"/>
      <c r="Q43" s="2"/>
      <c r="R43" s="2"/>
      <c r="S43" s="1">
        <f>COUNT(G43:R43)</f>
        <v>4</v>
      </c>
      <c r="T43" s="3">
        <f>STDEVA(G43:R43)/(SUM(G43:R43)/COUNTIF(G43:R43,"&gt;0"))</f>
        <v>0.2738404075656646</v>
      </c>
      <c r="U43" s="8">
        <f>1/S43*(SUM(G43:R43))</f>
        <v>13.5</v>
      </c>
    </row>
    <row r="44" spans="1:21" ht="161.25" customHeight="1">
      <c r="A44" s="18" t="s">
        <v>254</v>
      </c>
      <c r="B44" s="9" t="s">
        <v>411</v>
      </c>
      <c r="C44" s="18" t="s">
        <v>135</v>
      </c>
      <c r="D44" s="18" t="s">
        <v>327</v>
      </c>
      <c r="E44" s="1" t="s">
        <v>355</v>
      </c>
      <c r="F44" s="1" t="s">
        <v>437</v>
      </c>
      <c r="G44" s="34">
        <v>12</v>
      </c>
      <c r="H44" s="34">
        <v>12</v>
      </c>
      <c r="I44" s="34"/>
      <c r="J44" s="2"/>
      <c r="K44" s="2">
        <v>10.17</v>
      </c>
      <c r="L44" s="2"/>
      <c r="M44" s="2"/>
      <c r="N44" s="2"/>
      <c r="O44" s="2"/>
      <c r="P44" s="2"/>
      <c r="Q44" s="2"/>
      <c r="R44" s="2"/>
      <c r="S44" s="1">
        <f>COUNT(G44:R44)</f>
        <v>3</v>
      </c>
      <c r="T44" s="3">
        <f>STDEVA(G44:R44)/(SUM(G44:R44)/COUNTIF(G44:R44,"&gt;0"))</f>
        <v>0.09276128117796445</v>
      </c>
      <c r="U44" s="8">
        <f>1/S44*(SUM(G44:R44))</f>
        <v>11.39</v>
      </c>
    </row>
    <row r="45" spans="1:21" ht="272.25" customHeight="1">
      <c r="A45" s="18" t="s">
        <v>173</v>
      </c>
      <c r="B45" s="9" t="s">
        <v>391</v>
      </c>
      <c r="C45" s="29" t="s">
        <v>145</v>
      </c>
      <c r="D45" s="18" t="s">
        <v>356</v>
      </c>
      <c r="E45" s="1" t="s">
        <v>255</v>
      </c>
      <c r="F45" s="1" t="s">
        <v>438</v>
      </c>
      <c r="G45" s="34">
        <v>78</v>
      </c>
      <c r="H45" s="34"/>
      <c r="I45" s="34">
        <v>105</v>
      </c>
      <c r="J45" s="2">
        <v>65.6</v>
      </c>
      <c r="K45" s="2">
        <v>64.08</v>
      </c>
      <c r="L45" s="2"/>
      <c r="M45" s="2"/>
      <c r="N45" s="2"/>
      <c r="O45" s="2"/>
      <c r="P45" s="2"/>
      <c r="Q45" s="2"/>
      <c r="R45" s="2"/>
      <c r="S45" s="1">
        <f>COUNT(G45:R45)</f>
        <v>4</v>
      </c>
      <c r="T45" s="3">
        <f>STDEVA(G45:R45)/(SUM(G45:R45)/COUNTIF(G45:R45,"&gt;0"))</f>
        <v>0.24231945522175022</v>
      </c>
      <c r="U45" s="8">
        <f>1/S45*(SUM(G45:R45))</f>
        <v>78.17</v>
      </c>
    </row>
    <row r="46" spans="1:21" ht="254.25" customHeight="1">
      <c r="A46" s="18" t="s">
        <v>159</v>
      </c>
      <c r="B46" s="9" t="s">
        <v>392</v>
      </c>
      <c r="C46" s="18" t="s">
        <v>135</v>
      </c>
      <c r="D46" s="18" t="s">
        <v>6</v>
      </c>
      <c r="E46" s="1" t="s">
        <v>181</v>
      </c>
      <c r="F46" s="1" t="s">
        <v>439</v>
      </c>
      <c r="G46" s="34">
        <v>125</v>
      </c>
      <c r="H46" s="34"/>
      <c r="I46" s="34">
        <v>130</v>
      </c>
      <c r="J46" s="2"/>
      <c r="K46" s="2"/>
      <c r="L46" s="2"/>
      <c r="M46" s="2"/>
      <c r="N46" s="2">
        <v>120</v>
      </c>
      <c r="O46" s="2"/>
      <c r="P46" s="2"/>
      <c r="Q46" s="2"/>
      <c r="R46" s="2"/>
      <c r="S46" s="1">
        <f>COUNT(G46:R46)</f>
        <v>3</v>
      </c>
      <c r="T46" s="3">
        <f>STDEVA(G46:R46)/(SUM(G46:R46)/COUNTIF(G46:R46,"&gt;0"))</f>
        <v>0.04</v>
      </c>
      <c r="U46" s="8">
        <f>1/S46*(SUM(G46:R46))</f>
        <v>125</v>
      </c>
    </row>
    <row r="47" spans="1:21" ht="252.75" customHeight="1">
      <c r="A47" s="18" t="s">
        <v>480</v>
      </c>
      <c r="B47" s="9" t="s">
        <v>408</v>
      </c>
      <c r="C47" s="18" t="s">
        <v>135</v>
      </c>
      <c r="D47" s="18" t="s">
        <v>328</v>
      </c>
      <c r="E47" s="1" t="s">
        <v>481</v>
      </c>
      <c r="F47" s="1" t="s">
        <v>440</v>
      </c>
      <c r="G47" s="34">
        <v>203</v>
      </c>
      <c r="H47" s="34"/>
      <c r="I47" s="34">
        <v>180</v>
      </c>
      <c r="J47" s="2"/>
      <c r="K47" s="2"/>
      <c r="L47" s="2">
        <v>104.5</v>
      </c>
      <c r="M47" s="2"/>
      <c r="N47" s="2"/>
      <c r="O47" s="2"/>
      <c r="P47" s="2"/>
      <c r="Q47" s="2"/>
      <c r="R47" s="2"/>
      <c r="S47" s="1">
        <f>COUNT(G47:R47)</f>
        <v>3</v>
      </c>
      <c r="T47" s="3">
        <f>STDEVA(G47:R47)/(SUM(G47:R47)/COUNTIF(G47:R47,"&gt;0"))</f>
        <v>0.3171022645044436</v>
      </c>
      <c r="U47" s="8">
        <f>1/S47*(SUM(G47:R47))</f>
        <v>162.5</v>
      </c>
    </row>
    <row r="48" spans="1:21" ht="181.5" customHeight="1">
      <c r="A48" s="18" t="s">
        <v>160</v>
      </c>
      <c r="B48" s="9" t="s">
        <v>409</v>
      </c>
      <c r="C48" s="18" t="s">
        <v>135</v>
      </c>
      <c r="D48" s="18" t="s">
        <v>7</v>
      </c>
      <c r="E48" s="1" t="s">
        <v>64</v>
      </c>
      <c r="F48" s="1" t="s">
        <v>441</v>
      </c>
      <c r="G48" s="34">
        <v>151</v>
      </c>
      <c r="H48" s="34">
        <v>140</v>
      </c>
      <c r="I48" s="34">
        <v>180</v>
      </c>
      <c r="J48" s="2"/>
      <c r="K48" s="2"/>
      <c r="L48" s="2"/>
      <c r="M48" s="2"/>
      <c r="N48" s="2"/>
      <c r="O48" s="2"/>
      <c r="P48" s="2"/>
      <c r="Q48" s="2"/>
      <c r="R48" s="2"/>
      <c r="S48" s="1">
        <f>COUNT(G48:R48)</f>
        <v>3</v>
      </c>
      <c r="T48" s="3">
        <f>STDEVA(G48:R48)/(SUM(G48:R48)/COUNTIF(G48:R48,"&gt;0"))</f>
        <v>0.13161769630427914</v>
      </c>
      <c r="U48" s="8">
        <f>1/S48*(SUM(G48:R48))</f>
        <v>157</v>
      </c>
    </row>
    <row r="49" spans="1:21" ht="236.25" customHeight="1">
      <c r="A49" s="29" t="s">
        <v>216</v>
      </c>
      <c r="B49" s="110" t="s">
        <v>393</v>
      </c>
      <c r="C49" s="29" t="s">
        <v>135</v>
      </c>
      <c r="D49" s="18" t="s">
        <v>329</v>
      </c>
      <c r="E49" s="1" t="s">
        <v>256</v>
      </c>
      <c r="F49" s="1" t="s">
        <v>442</v>
      </c>
      <c r="G49" s="34">
        <v>160</v>
      </c>
      <c r="H49" s="34">
        <v>130</v>
      </c>
      <c r="I49" s="34"/>
      <c r="J49" s="2"/>
      <c r="K49" s="2"/>
      <c r="L49" s="2"/>
      <c r="M49" s="2"/>
      <c r="N49" s="2"/>
      <c r="O49" s="2">
        <v>144</v>
      </c>
      <c r="P49" s="2"/>
      <c r="Q49" s="2"/>
      <c r="R49" s="2"/>
      <c r="S49" s="1">
        <f>COUNT(G49:R49)</f>
        <v>3</v>
      </c>
      <c r="T49" s="3">
        <f>STDEVA(G49:R49)/(SUM(G49:R49)/COUNTIF(G49:R49,"&gt;0"))</f>
        <v>0.10376341243500187</v>
      </c>
      <c r="U49" s="8">
        <f>1/S49*(SUM(G49:R49))</f>
        <v>144.66666666666666</v>
      </c>
    </row>
    <row r="50" spans="1:21" ht="149.25" customHeight="1">
      <c r="A50" s="18" t="s">
        <v>161</v>
      </c>
      <c r="B50" s="9" t="s">
        <v>107</v>
      </c>
      <c r="C50" s="18" t="s">
        <v>135</v>
      </c>
      <c r="D50" s="18" t="s">
        <v>330</v>
      </c>
      <c r="E50" s="1" t="s">
        <v>15</v>
      </c>
      <c r="F50" s="1" t="s">
        <v>9</v>
      </c>
      <c r="G50" s="34">
        <v>125</v>
      </c>
      <c r="H50" s="34"/>
      <c r="I50" s="34">
        <v>134</v>
      </c>
      <c r="J50" s="2"/>
      <c r="K50" s="2"/>
      <c r="L50" s="2"/>
      <c r="M50" s="2">
        <v>108.15</v>
      </c>
      <c r="N50" s="2"/>
      <c r="O50" s="2"/>
      <c r="P50" s="2"/>
      <c r="Q50" s="2"/>
      <c r="R50" s="2"/>
      <c r="S50" s="1">
        <f>COUNT(G50:R50)</f>
        <v>3</v>
      </c>
      <c r="T50" s="3">
        <f>STDEVA(G50:R50)/(SUM(G50:R50)/COUNTIF(G50:R50,"&gt;0"))</f>
        <v>0.10722171170633839</v>
      </c>
      <c r="U50" s="8">
        <f>1/S50*(SUM(G50:R50))</f>
        <v>122.38333333333333</v>
      </c>
    </row>
    <row r="51" spans="1:21" ht="164.25" customHeight="1">
      <c r="A51" s="18" t="s">
        <v>217</v>
      </c>
      <c r="B51" s="9" t="s">
        <v>394</v>
      </c>
      <c r="C51" s="18" t="s">
        <v>135</v>
      </c>
      <c r="D51" s="111" t="s">
        <v>8</v>
      </c>
      <c r="E51" s="1" t="s">
        <v>182</v>
      </c>
      <c r="F51" s="1" t="s">
        <v>443</v>
      </c>
      <c r="G51" s="34">
        <v>164</v>
      </c>
      <c r="H51" s="34">
        <v>130</v>
      </c>
      <c r="I51" s="34"/>
      <c r="J51" s="2"/>
      <c r="K51" s="2"/>
      <c r="L51" s="2"/>
      <c r="M51" s="2"/>
      <c r="N51" s="2"/>
      <c r="O51" s="2"/>
      <c r="P51" s="2">
        <v>130</v>
      </c>
      <c r="Q51" s="2"/>
      <c r="R51" s="2"/>
      <c r="S51" s="1">
        <f>COUNT(G51:R51)</f>
        <v>3</v>
      </c>
      <c r="T51" s="3">
        <f>STDEVA(G51:R51)/(SUM(G51:R51)/COUNTIF(G51:R51,"&gt;0"))</f>
        <v>0.13889086664467387</v>
      </c>
      <c r="U51" s="8">
        <f>1/S51*(SUM(G51:R51))</f>
        <v>141.33333333333331</v>
      </c>
    </row>
    <row r="52" spans="1:21" ht="182.25" customHeight="1">
      <c r="A52" s="18" t="s">
        <v>261</v>
      </c>
      <c r="B52" s="9" t="s">
        <v>395</v>
      </c>
      <c r="C52" s="18" t="s">
        <v>135</v>
      </c>
      <c r="D52" s="18" t="s">
        <v>331</v>
      </c>
      <c r="E52" s="1" t="s">
        <v>35</v>
      </c>
      <c r="F52" s="1" t="s">
        <v>0</v>
      </c>
      <c r="G52" s="34">
        <v>1200</v>
      </c>
      <c r="H52" s="34">
        <v>1200</v>
      </c>
      <c r="I52" s="34">
        <v>1500</v>
      </c>
      <c r="J52" s="2"/>
      <c r="K52" s="2"/>
      <c r="L52" s="2"/>
      <c r="M52" s="2"/>
      <c r="N52" s="2"/>
      <c r="O52" s="2"/>
      <c r="P52" s="2"/>
      <c r="Q52" s="2"/>
      <c r="R52" s="2"/>
      <c r="S52" s="1">
        <f>COUNT(G52:R52)</f>
        <v>3</v>
      </c>
      <c r="T52" s="3">
        <f>STDEVA(G52:R52)/(SUM(G52:R52)/COUNTIF(G52:R52,"&gt;0"))</f>
        <v>0.13323467750529824</v>
      </c>
      <c r="U52" s="8">
        <f>1/S52*(SUM(G52:R52))</f>
        <v>1300</v>
      </c>
    </row>
    <row r="53" spans="1:21" ht="183" customHeight="1">
      <c r="A53" s="18" t="s">
        <v>262</v>
      </c>
      <c r="B53" s="9" t="s">
        <v>396</v>
      </c>
      <c r="C53" s="18" t="s">
        <v>145</v>
      </c>
      <c r="D53" s="18" t="s">
        <v>332</v>
      </c>
      <c r="E53" s="1" t="s">
        <v>263</v>
      </c>
      <c r="F53" s="1" t="s">
        <v>131</v>
      </c>
      <c r="G53" s="34">
        <v>40</v>
      </c>
      <c r="H53" s="34">
        <v>43</v>
      </c>
      <c r="I53" s="34">
        <v>47</v>
      </c>
      <c r="J53" s="2"/>
      <c r="K53" s="2"/>
      <c r="L53" s="2"/>
      <c r="M53" s="2"/>
      <c r="N53" s="2"/>
      <c r="O53" s="2"/>
      <c r="P53" s="2"/>
      <c r="Q53" s="2"/>
      <c r="R53" s="2"/>
      <c r="S53" s="1">
        <f>COUNT(G53:R53)</f>
        <v>3</v>
      </c>
      <c r="T53" s="3">
        <f>STDEVA(G53:R53)/(SUM(G53:R53)/COUNTIF(G53:R53,"&gt;0"))</f>
        <v>0.08104349040655952</v>
      </c>
      <c r="U53" s="8">
        <f>1/S53*(SUM(G53:R53))</f>
        <v>43.33333333333333</v>
      </c>
    </row>
    <row r="54" spans="1:21" ht="38.25" customHeight="1">
      <c r="A54" s="18"/>
      <c r="B54" s="9"/>
      <c r="C54" s="18"/>
      <c r="D54" s="18"/>
      <c r="E54" s="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"/>
      <c r="T54" s="3"/>
      <c r="U54" s="2"/>
    </row>
    <row r="55" spans="1:21" ht="15" customHeight="1">
      <c r="A55" s="116" t="s">
        <v>175</v>
      </c>
      <c r="B55" s="116" t="s">
        <v>358</v>
      </c>
      <c r="C55" s="116" t="s">
        <v>134</v>
      </c>
      <c r="D55" s="116" t="s">
        <v>283</v>
      </c>
      <c r="E55" s="116" t="s">
        <v>174</v>
      </c>
      <c r="F55" s="116" t="s">
        <v>116</v>
      </c>
      <c r="G55" s="220" t="s">
        <v>220</v>
      </c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116" t="s">
        <v>195</v>
      </c>
      <c r="T55" s="116" t="s">
        <v>196</v>
      </c>
      <c r="U55" s="123" t="s">
        <v>479</v>
      </c>
    </row>
    <row r="56" spans="1:21" ht="98.25" customHeight="1">
      <c r="A56" s="216"/>
      <c r="B56" s="216"/>
      <c r="C56" s="216"/>
      <c r="D56" s="216"/>
      <c r="E56" s="216"/>
      <c r="F56" s="216"/>
      <c r="G56" s="94" t="s">
        <v>453</v>
      </c>
      <c r="H56" s="94" t="s">
        <v>547</v>
      </c>
      <c r="I56" s="94" t="s">
        <v>548</v>
      </c>
      <c r="J56" s="94" t="s">
        <v>549</v>
      </c>
      <c r="K56" s="94"/>
      <c r="L56" s="94"/>
      <c r="M56" s="94"/>
      <c r="N56" s="94"/>
      <c r="O56" s="94"/>
      <c r="P56" s="94"/>
      <c r="Q56" s="94"/>
      <c r="R56" s="94"/>
      <c r="S56" s="216"/>
      <c r="T56" s="216"/>
      <c r="U56" s="219"/>
    </row>
    <row r="57" spans="1:21" ht="42" customHeight="1">
      <c r="A57" s="112" t="s">
        <v>162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4"/>
      <c r="U57" s="8"/>
    </row>
    <row r="58" spans="1:21" ht="146.25" customHeight="1">
      <c r="A58" s="29" t="s">
        <v>343</v>
      </c>
      <c r="B58" s="110" t="s">
        <v>397</v>
      </c>
      <c r="C58" s="29" t="s">
        <v>163</v>
      </c>
      <c r="D58" s="29" t="s">
        <v>333</v>
      </c>
      <c r="E58" s="1" t="s">
        <v>334</v>
      </c>
      <c r="F58" s="1" t="s">
        <v>1</v>
      </c>
      <c r="G58" s="34">
        <v>7</v>
      </c>
      <c r="H58" s="2">
        <v>4.8</v>
      </c>
      <c r="I58" s="2">
        <v>4.17</v>
      </c>
      <c r="J58" s="2">
        <v>4.4</v>
      </c>
      <c r="K58" s="2"/>
      <c r="L58" s="2"/>
      <c r="M58" s="2"/>
      <c r="N58" s="2"/>
      <c r="O58" s="2"/>
      <c r="P58" s="2"/>
      <c r="Q58" s="2"/>
      <c r="R58" s="2"/>
      <c r="S58" s="1">
        <f>COUNT(G58:R58)</f>
        <v>4</v>
      </c>
      <c r="T58" s="3">
        <f>STDEVA(G58:R58)/(SUM(G58:R58)/COUNTIF(G58:R58,"&gt;0"))</f>
        <v>0.25489126548122343</v>
      </c>
      <c r="U58" s="8">
        <f>1/S58*(SUM(G58:R58))</f>
        <v>5.0925</v>
      </c>
    </row>
  </sheetData>
  <sheetProtection/>
  <mergeCells count="46">
    <mergeCell ref="D55:D56"/>
    <mergeCell ref="E55:E56"/>
    <mergeCell ref="G35:R35"/>
    <mergeCell ref="S35:S36"/>
    <mergeCell ref="F55:F56"/>
    <mergeCell ref="G55:R55"/>
    <mergeCell ref="F19:F20"/>
    <mergeCell ref="S55:S56"/>
    <mergeCell ref="T55:T56"/>
    <mergeCell ref="U55:U56"/>
    <mergeCell ref="A57:T57"/>
    <mergeCell ref="U19:U20"/>
    <mergeCell ref="C19:C20"/>
    <mergeCell ref="D19:D20"/>
    <mergeCell ref="A19:A20"/>
    <mergeCell ref="F35:F36"/>
    <mergeCell ref="A55:A56"/>
    <mergeCell ref="U35:U36"/>
    <mergeCell ref="B55:B56"/>
    <mergeCell ref="C55:C56"/>
    <mergeCell ref="D4:D5"/>
    <mergeCell ref="G4:R4"/>
    <mergeCell ref="G19:R19"/>
    <mergeCell ref="A6:T6"/>
    <mergeCell ref="T19:T20"/>
    <mergeCell ref="B19:B20"/>
    <mergeCell ref="S19:S20"/>
    <mergeCell ref="S1:U1"/>
    <mergeCell ref="A3:U3"/>
    <mergeCell ref="S4:S5"/>
    <mergeCell ref="T4:T5"/>
    <mergeCell ref="U4:U5"/>
    <mergeCell ref="A21:T21"/>
    <mergeCell ref="E4:E5"/>
    <mergeCell ref="F4:F5"/>
    <mergeCell ref="A4:A5"/>
    <mergeCell ref="C4:C5"/>
    <mergeCell ref="A37:T37"/>
    <mergeCell ref="A35:A36"/>
    <mergeCell ref="B35:B36"/>
    <mergeCell ref="C35:C36"/>
    <mergeCell ref="B4:B5"/>
    <mergeCell ref="T35:T36"/>
    <mergeCell ref="D35:D36"/>
    <mergeCell ref="E35:E36"/>
    <mergeCell ref="E19:E20"/>
  </mergeCells>
  <dataValidations count="2">
    <dataValidation type="list" allowBlank="1" showInputMessage="1" showErrorMessage="1" sqref="B29">
      <formula1>dictba3b8dc03d754426ad39ab6e2adeedcf</formula1>
    </dataValidation>
    <dataValidation type="list" allowBlank="1" showInputMessage="1" showErrorMessage="1" sqref="C29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0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zoomScale="70" zoomScaleNormal="70" zoomScalePageLayoutView="0" workbookViewId="0" topLeftCell="A14">
      <selection activeCell="S6" sqref="S6:S7"/>
    </sheetView>
  </sheetViews>
  <sheetFormatPr defaultColWidth="9.140625" defaultRowHeight="15"/>
  <cols>
    <col min="1" max="1" width="14.140625" style="6" customWidth="1"/>
    <col min="2" max="2" width="12.57421875" style="6" customWidth="1"/>
    <col min="3" max="3" width="8.140625" style="6" customWidth="1"/>
    <col min="4" max="4" width="12.28125" style="6" customWidth="1"/>
    <col min="5" max="5" width="26.28125" style="6" customWidth="1"/>
    <col min="6" max="6" width="11.7109375" style="6" customWidth="1"/>
    <col min="7" max="7" width="11.140625" style="6" customWidth="1"/>
    <col min="8" max="8" width="8.7109375" style="6" customWidth="1"/>
    <col min="9" max="9" width="10.140625" style="6" customWidth="1"/>
    <col min="10" max="10" width="9.421875" style="6" customWidth="1"/>
    <col min="11" max="18" width="11.421875" style="33" customWidth="1"/>
    <col min="19" max="19" width="5.00390625" style="33" customWidth="1"/>
    <col min="20" max="20" width="7.7109375" style="6" customWidth="1"/>
    <col min="21" max="21" width="7.8515625" style="6" customWidth="1"/>
    <col min="22" max="22" width="11.421875" style="6" customWidth="1"/>
    <col min="23" max="16384" width="9.140625" style="6" customWidth="1"/>
  </cols>
  <sheetData>
    <row r="1" spans="1:19" ht="12.75">
      <c r="A1" s="4"/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28.5" customHeight="1">
      <c r="A2" s="4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22" t="s">
        <v>264</v>
      </c>
      <c r="U2" s="223"/>
    </row>
    <row r="3" spans="1:22" s="33" customFormat="1" ht="12.75">
      <c r="A3" s="224" t="s">
        <v>475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s="67" customFormat="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s="33" customFormat="1" ht="36.75" customHeight="1">
      <c r="A5" s="121" t="s">
        <v>175</v>
      </c>
      <c r="B5" s="116" t="s">
        <v>358</v>
      </c>
      <c r="C5" s="121" t="s">
        <v>134</v>
      </c>
      <c r="D5" s="116" t="s">
        <v>283</v>
      </c>
      <c r="E5" s="121" t="s">
        <v>174</v>
      </c>
      <c r="F5" s="121" t="s">
        <v>117</v>
      </c>
      <c r="G5" s="230" t="s">
        <v>220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121" t="s">
        <v>195</v>
      </c>
      <c r="U5" s="121" t="s">
        <v>196</v>
      </c>
      <c r="V5" s="123" t="s">
        <v>474</v>
      </c>
    </row>
    <row r="6" spans="1:22" ht="54" customHeight="1">
      <c r="A6" s="225"/>
      <c r="B6" s="118"/>
      <c r="C6" s="225"/>
      <c r="D6" s="226"/>
      <c r="E6" s="225"/>
      <c r="F6" s="228"/>
      <c r="G6" s="116" t="s">
        <v>453</v>
      </c>
      <c r="H6" s="116" t="s">
        <v>455</v>
      </c>
      <c r="I6" s="116" t="s">
        <v>115</v>
      </c>
      <c r="J6" s="116" t="s">
        <v>484</v>
      </c>
      <c r="K6" s="116" t="s">
        <v>485</v>
      </c>
      <c r="L6" s="116" t="s">
        <v>550</v>
      </c>
      <c r="M6" s="116" t="s">
        <v>551</v>
      </c>
      <c r="N6" s="116" t="s">
        <v>552</v>
      </c>
      <c r="O6" s="116" t="s">
        <v>553</v>
      </c>
      <c r="P6" s="116" t="s">
        <v>554</v>
      </c>
      <c r="Q6" s="116" t="s">
        <v>555</v>
      </c>
      <c r="R6" s="116" t="s">
        <v>556</v>
      </c>
      <c r="S6" s="116"/>
      <c r="T6" s="225"/>
      <c r="U6" s="225"/>
      <c r="V6" s="229"/>
    </row>
    <row r="7" spans="1:22" ht="45.75" customHeight="1">
      <c r="A7" s="225"/>
      <c r="B7" s="119"/>
      <c r="C7" s="225"/>
      <c r="D7" s="227"/>
      <c r="E7" s="225"/>
      <c r="F7" s="228"/>
      <c r="G7" s="216"/>
      <c r="H7" s="216"/>
      <c r="I7" s="216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225"/>
      <c r="U7" s="225"/>
      <c r="V7" s="229"/>
    </row>
    <row r="8" spans="1:22" ht="58.5" customHeight="1">
      <c r="A8" s="112" t="s">
        <v>238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  <c r="V8" s="8"/>
    </row>
    <row r="9" spans="1:22" ht="201.75" customHeight="1">
      <c r="A9" s="18" t="s">
        <v>290</v>
      </c>
      <c r="B9" s="9" t="s">
        <v>108</v>
      </c>
      <c r="C9" s="18" t="s">
        <v>135</v>
      </c>
      <c r="D9" s="18" t="s">
        <v>291</v>
      </c>
      <c r="E9" s="1" t="s">
        <v>239</v>
      </c>
      <c r="F9" s="1" t="s">
        <v>10</v>
      </c>
      <c r="G9" s="34"/>
      <c r="H9" s="34"/>
      <c r="I9" s="34">
        <v>160</v>
      </c>
      <c r="J9" s="2"/>
      <c r="K9" s="2">
        <v>149.25</v>
      </c>
      <c r="L9" s="2"/>
      <c r="M9" s="2">
        <v>158</v>
      </c>
      <c r="N9" s="2"/>
      <c r="O9" s="2"/>
      <c r="P9" s="2">
        <v>168</v>
      </c>
      <c r="Q9" s="2"/>
      <c r="R9" s="2"/>
      <c r="S9" s="2"/>
      <c r="T9" s="1">
        <f aca="true" t="shared" si="0" ref="T9:T16">COUNT(G9:S9)</f>
        <v>4</v>
      </c>
      <c r="U9" s="3">
        <f aca="true" t="shared" si="1" ref="U9:U16">STDEVA(G9:S9)/(SUM(G9:S9)/COUNTIF(G9:S9,"&gt;0"))</f>
        <v>0.04849191816539798</v>
      </c>
      <c r="V9" s="8">
        <f aca="true" t="shared" si="2" ref="V9:V16">1/T9*(SUM(G9:S9))</f>
        <v>158.8125</v>
      </c>
    </row>
    <row r="10" spans="1:22" ht="195" customHeight="1">
      <c r="A10" s="18" t="s">
        <v>292</v>
      </c>
      <c r="B10" s="9" t="s">
        <v>108</v>
      </c>
      <c r="C10" s="18" t="s">
        <v>135</v>
      </c>
      <c r="D10" s="18" t="s">
        <v>291</v>
      </c>
      <c r="E10" s="1" t="s">
        <v>239</v>
      </c>
      <c r="F10" s="1" t="s">
        <v>10</v>
      </c>
      <c r="G10" s="34">
        <v>195</v>
      </c>
      <c r="H10" s="34"/>
      <c r="I10" s="34">
        <v>230</v>
      </c>
      <c r="J10" s="2">
        <v>210</v>
      </c>
      <c r="K10" s="2"/>
      <c r="L10" s="2"/>
      <c r="M10" s="2"/>
      <c r="N10" s="2">
        <v>240</v>
      </c>
      <c r="O10" s="2"/>
      <c r="P10" s="2"/>
      <c r="Q10" s="2"/>
      <c r="R10" s="2"/>
      <c r="S10" s="2"/>
      <c r="T10" s="1">
        <f t="shared" si="0"/>
        <v>4</v>
      </c>
      <c r="U10" s="3">
        <f t="shared" si="1"/>
        <v>0.09214008855198341</v>
      </c>
      <c r="V10" s="8">
        <f t="shared" si="2"/>
        <v>218.75</v>
      </c>
    </row>
    <row r="11" spans="1:22" ht="200.25" customHeight="1">
      <c r="A11" s="18" t="s">
        <v>293</v>
      </c>
      <c r="B11" s="9" t="s">
        <v>108</v>
      </c>
      <c r="C11" s="18" t="s">
        <v>135</v>
      </c>
      <c r="D11" s="18" t="s">
        <v>291</v>
      </c>
      <c r="E11" s="1" t="s">
        <v>242</v>
      </c>
      <c r="F11" s="1" t="s">
        <v>10</v>
      </c>
      <c r="G11" s="34">
        <v>230</v>
      </c>
      <c r="H11" s="34"/>
      <c r="I11" s="34">
        <v>280</v>
      </c>
      <c r="J11" s="2"/>
      <c r="K11" s="2">
        <v>228.85</v>
      </c>
      <c r="L11" s="2"/>
      <c r="M11" s="2"/>
      <c r="N11" s="2">
        <v>256</v>
      </c>
      <c r="O11" s="2"/>
      <c r="P11" s="2"/>
      <c r="Q11" s="2"/>
      <c r="R11" s="2"/>
      <c r="S11" s="2"/>
      <c r="T11" s="1">
        <f t="shared" si="0"/>
        <v>4</v>
      </c>
      <c r="U11" s="3">
        <f t="shared" si="1"/>
        <v>0.09784706829880228</v>
      </c>
      <c r="V11" s="8">
        <f t="shared" si="2"/>
        <v>248.7125</v>
      </c>
    </row>
    <row r="12" spans="1:22" ht="198" customHeight="1">
      <c r="A12" s="18" t="s">
        <v>240</v>
      </c>
      <c r="B12" s="9" t="s">
        <v>108</v>
      </c>
      <c r="C12" s="18" t="s">
        <v>135</v>
      </c>
      <c r="D12" s="18" t="s">
        <v>291</v>
      </c>
      <c r="E12" s="1" t="s">
        <v>242</v>
      </c>
      <c r="F12" s="1" t="s">
        <v>10</v>
      </c>
      <c r="G12" s="34">
        <v>260</v>
      </c>
      <c r="H12" s="34">
        <v>170</v>
      </c>
      <c r="I12" s="34">
        <v>280</v>
      </c>
      <c r="J12" s="2"/>
      <c r="K12" s="2">
        <v>218.9</v>
      </c>
      <c r="L12" s="2"/>
      <c r="M12" s="2"/>
      <c r="N12" s="2"/>
      <c r="O12" s="2"/>
      <c r="P12" s="2"/>
      <c r="Q12" s="2"/>
      <c r="R12" s="2"/>
      <c r="S12" s="2"/>
      <c r="T12" s="1">
        <f t="shared" si="0"/>
        <v>4</v>
      </c>
      <c r="U12" s="3">
        <f t="shared" si="1"/>
        <v>0.20953846872675919</v>
      </c>
      <c r="V12" s="8">
        <f t="shared" si="2"/>
        <v>232.225</v>
      </c>
    </row>
    <row r="13" spans="1:22" ht="123" customHeight="1">
      <c r="A13" s="18" t="s">
        <v>243</v>
      </c>
      <c r="B13" s="9" t="s">
        <v>398</v>
      </c>
      <c r="C13" s="18" t="s">
        <v>135</v>
      </c>
      <c r="D13" s="18" t="s">
        <v>294</v>
      </c>
      <c r="E13" s="1" t="s">
        <v>246</v>
      </c>
      <c r="F13" s="1" t="s">
        <v>11</v>
      </c>
      <c r="G13" s="34">
        <v>260</v>
      </c>
      <c r="H13" s="34"/>
      <c r="I13" s="34">
        <v>270</v>
      </c>
      <c r="J13" s="2"/>
      <c r="K13" s="2"/>
      <c r="L13" s="2"/>
      <c r="M13" s="2"/>
      <c r="N13" s="2"/>
      <c r="O13" s="2">
        <v>212</v>
      </c>
      <c r="P13" s="2">
        <v>237</v>
      </c>
      <c r="Q13" s="2"/>
      <c r="R13" s="2"/>
      <c r="S13" s="2"/>
      <c r="T13" s="1">
        <f t="shared" si="0"/>
        <v>4</v>
      </c>
      <c r="U13" s="3">
        <f t="shared" si="1"/>
        <v>0.10556745270934334</v>
      </c>
      <c r="V13" s="8">
        <f t="shared" si="2"/>
        <v>244.75</v>
      </c>
    </row>
    <row r="14" spans="1:22" s="33" customFormat="1" ht="140.25" customHeight="1">
      <c r="A14" s="18" t="s">
        <v>244</v>
      </c>
      <c r="B14" s="9" t="s">
        <v>398</v>
      </c>
      <c r="C14" s="18" t="s">
        <v>135</v>
      </c>
      <c r="D14" s="18" t="s">
        <v>351</v>
      </c>
      <c r="E14" s="1" t="s">
        <v>352</v>
      </c>
      <c r="F14" s="1" t="s">
        <v>11</v>
      </c>
      <c r="G14" s="34">
        <v>317</v>
      </c>
      <c r="H14" s="34"/>
      <c r="I14" s="34">
        <v>300</v>
      </c>
      <c r="J14" s="2"/>
      <c r="K14" s="2"/>
      <c r="L14" s="2"/>
      <c r="M14" s="2"/>
      <c r="N14" s="2"/>
      <c r="O14" s="2"/>
      <c r="P14" s="2"/>
      <c r="Q14" s="2">
        <v>229.75</v>
      </c>
      <c r="R14" s="2"/>
      <c r="S14" s="2"/>
      <c r="T14" s="1">
        <f t="shared" si="0"/>
        <v>3</v>
      </c>
      <c r="U14" s="3">
        <f t="shared" si="1"/>
        <v>0.16387618733884898</v>
      </c>
      <c r="V14" s="8">
        <f t="shared" si="2"/>
        <v>282.25</v>
      </c>
    </row>
    <row r="15" spans="1:22" s="33" customFormat="1" ht="106.5" customHeight="1">
      <c r="A15" s="18" t="s">
        <v>245</v>
      </c>
      <c r="B15" s="9" t="s">
        <v>398</v>
      </c>
      <c r="C15" s="18" t="s">
        <v>135</v>
      </c>
      <c r="D15" s="18" t="s">
        <v>294</v>
      </c>
      <c r="E15" s="1" t="s">
        <v>246</v>
      </c>
      <c r="F15" s="1" t="s">
        <v>11</v>
      </c>
      <c r="G15" s="34"/>
      <c r="H15" s="34"/>
      <c r="I15" s="34">
        <v>250</v>
      </c>
      <c r="J15" s="2">
        <v>232</v>
      </c>
      <c r="K15" s="2"/>
      <c r="L15" s="2"/>
      <c r="M15" s="2"/>
      <c r="N15" s="2"/>
      <c r="O15" s="2"/>
      <c r="P15" s="2"/>
      <c r="Q15" s="2"/>
      <c r="R15" s="2">
        <v>200</v>
      </c>
      <c r="S15" s="2"/>
      <c r="T15" s="1">
        <f t="shared" si="0"/>
        <v>3</v>
      </c>
      <c r="U15" s="3">
        <f t="shared" si="1"/>
        <v>0.11139835726230252</v>
      </c>
      <c r="V15" s="8">
        <f t="shared" si="2"/>
        <v>227.33333333333331</v>
      </c>
    </row>
    <row r="16" spans="1:22" ht="91.5" customHeight="1">
      <c r="A16" s="18" t="s">
        <v>241</v>
      </c>
      <c r="B16" s="9" t="s">
        <v>399</v>
      </c>
      <c r="C16" s="18" t="s">
        <v>135</v>
      </c>
      <c r="D16" s="18" t="s">
        <v>295</v>
      </c>
      <c r="E16" s="1" t="s">
        <v>67</v>
      </c>
      <c r="F16" s="1" t="s">
        <v>12</v>
      </c>
      <c r="G16" s="34">
        <v>170</v>
      </c>
      <c r="H16" s="34"/>
      <c r="I16" s="34">
        <v>180</v>
      </c>
      <c r="J16" s="2"/>
      <c r="K16" s="2"/>
      <c r="L16" s="2">
        <v>191</v>
      </c>
      <c r="M16" s="2">
        <v>180</v>
      </c>
      <c r="N16" s="2"/>
      <c r="O16" s="2"/>
      <c r="P16" s="2"/>
      <c r="Q16" s="2"/>
      <c r="R16" s="2"/>
      <c r="S16" s="2"/>
      <c r="T16" s="1">
        <f t="shared" si="0"/>
        <v>4</v>
      </c>
      <c r="U16" s="3">
        <f t="shared" si="1"/>
        <v>0.0475898630881471</v>
      </c>
      <c r="V16" s="8">
        <f t="shared" si="2"/>
        <v>180.25</v>
      </c>
    </row>
    <row r="17" spans="1:6" s="5" customFormat="1" ht="12.75">
      <c r="A17" s="4"/>
      <c r="B17" s="4"/>
      <c r="C17" s="4"/>
      <c r="D17" s="4"/>
      <c r="E17" s="4"/>
      <c r="F17" s="4"/>
    </row>
    <row r="18" spans="1:6" s="5" customFormat="1" ht="12.75">
      <c r="A18" s="4"/>
      <c r="B18" s="4"/>
      <c r="C18" s="4"/>
      <c r="D18" s="4"/>
      <c r="E18" s="4"/>
      <c r="F18" s="4"/>
    </row>
    <row r="19" spans="1:6" s="5" customFormat="1" ht="12.75">
      <c r="A19" s="4"/>
      <c r="B19" s="4"/>
      <c r="C19" s="4"/>
      <c r="D19" s="4"/>
      <c r="E19" s="4"/>
      <c r="F19" s="4"/>
    </row>
    <row r="20" spans="1:6" s="5" customFormat="1" ht="12.75">
      <c r="A20" s="4"/>
      <c r="B20" s="4"/>
      <c r="C20" s="4"/>
      <c r="D20" s="4"/>
      <c r="E20" s="4"/>
      <c r="F20" s="4"/>
    </row>
    <row r="21" spans="1:6" s="5" customFormat="1" ht="12.75">
      <c r="A21" s="4"/>
      <c r="B21" s="4"/>
      <c r="C21" s="4"/>
      <c r="D21" s="4"/>
      <c r="E21" s="4"/>
      <c r="F21" s="4"/>
    </row>
    <row r="22" spans="1:6" s="5" customFormat="1" ht="12.75">
      <c r="A22" s="4"/>
      <c r="B22" s="4"/>
      <c r="C22" s="4"/>
      <c r="D22" s="4"/>
      <c r="E22" s="4"/>
      <c r="F22" s="4"/>
    </row>
    <row r="23" spans="1:6" s="5" customFormat="1" ht="12.75">
      <c r="A23" s="4"/>
      <c r="B23" s="4"/>
      <c r="C23" s="4"/>
      <c r="D23" s="4"/>
      <c r="E23" s="4"/>
      <c r="F23" s="4"/>
    </row>
    <row r="24" spans="1:6" s="5" customFormat="1" ht="12.75">
      <c r="A24" s="4"/>
      <c r="B24" s="4"/>
      <c r="C24" s="4"/>
      <c r="D24" s="4"/>
      <c r="E24" s="4"/>
      <c r="F24" s="4"/>
    </row>
    <row r="25" spans="1:6" s="5" customFormat="1" ht="12.75">
      <c r="A25" s="4"/>
      <c r="B25" s="4"/>
      <c r="C25" s="4"/>
      <c r="D25" s="4"/>
      <c r="E25" s="4"/>
      <c r="F25" s="4"/>
    </row>
    <row r="26" spans="1:6" s="5" customFormat="1" ht="12.75">
      <c r="A26" s="4"/>
      <c r="B26" s="4"/>
      <c r="C26" s="4"/>
      <c r="D26" s="4"/>
      <c r="E26" s="4"/>
      <c r="F26" s="4"/>
    </row>
    <row r="27" spans="1:6" s="5" customFormat="1" ht="12.75">
      <c r="A27" s="4"/>
      <c r="B27" s="4"/>
      <c r="C27" s="4"/>
      <c r="D27" s="4"/>
      <c r="E27" s="4"/>
      <c r="F27" s="4"/>
    </row>
    <row r="28" spans="1:6" s="5" customFormat="1" ht="12.75">
      <c r="A28" s="4"/>
      <c r="B28" s="4"/>
      <c r="C28" s="4"/>
      <c r="D28" s="4"/>
      <c r="E28" s="4"/>
      <c r="F28" s="4"/>
    </row>
  </sheetData>
  <sheetProtection/>
  <mergeCells count="26">
    <mergeCell ref="V5:V7"/>
    <mergeCell ref="G5:S5"/>
    <mergeCell ref="G6:G7"/>
    <mergeCell ref="O6:O7"/>
    <mergeCell ref="P6:P7"/>
    <mergeCell ref="Q6:Q7"/>
    <mergeCell ref="R6:R7"/>
    <mergeCell ref="D5:D7"/>
    <mergeCell ref="B5:B7"/>
    <mergeCell ref="H6:H7"/>
    <mergeCell ref="I6:I7"/>
    <mergeCell ref="J6:J7"/>
    <mergeCell ref="F5:F7"/>
    <mergeCell ref="T5:T7"/>
    <mergeCell ref="K6:K7"/>
    <mergeCell ref="L6:L7"/>
    <mergeCell ref="A8:U8"/>
    <mergeCell ref="T2:U2"/>
    <mergeCell ref="A3:V3"/>
    <mergeCell ref="A5:A7"/>
    <mergeCell ref="C5:C7"/>
    <mergeCell ref="E5:E7"/>
    <mergeCell ref="M6:M7"/>
    <mergeCell ref="N6:N7"/>
    <mergeCell ref="S6:S7"/>
    <mergeCell ref="U5:U7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2"/>
  <sheetViews>
    <sheetView zoomScale="90" zoomScaleNormal="90" zoomScalePageLayoutView="0" workbookViewId="0" topLeftCell="A10">
      <selection activeCell="W17" sqref="W17"/>
    </sheetView>
  </sheetViews>
  <sheetFormatPr defaultColWidth="9.140625" defaultRowHeight="15"/>
  <cols>
    <col min="1" max="1" width="13.140625" style="68" customWidth="1"/>
    <col min="2" max="2" width="11.7109375" style="68" customWidth="1"/>
    <col min="3" max="3" width="7.7109375" style="68" customWidth="1"/>
    <col min="4" max="4" width="13.28125" style="68" customWidth="1"/>
    <col min="5" max="5" width="23.7109375" style="68" customWidth="1"/>
    <col min="6" max="6" width="10.7109375" style="68" customWidth="1"/>
    <col min="7" max="7" width="11.8515625" style="68" customWidth="1"/>
    <col min="8" max="8" width="11.421875" style="68" customWidth="1"/>
    <col min="9" max="9" width="12.140625" style="68" customWidth="1"/>
    <col min="10" max="10" width="9.00390625" style="68" customWidth="1"/>
    <col min="11" max="11" width="9.28125" style="68" customWidth="1"/>
    <col min="12" max="12" width="9.8515625" style="68" customWidth="1"/>
    <col min="13" max="13" width="9.421875" style="68" customWidth="1"/>
    <col min="14" max="14" width="9.140625" style="68" customWidth="1"/>
    <col min="15" max="15" width="10.421875" style="68" customWidth="1"/>
    <col min="16" max="16" width="9.8515625" style="68" customWidth="1"/>
    <col min="17" max="17" width="7.57421875" style="68" customWidth="1"/>
    <col min="18" max="18" width="7.140625" style="68" customWidth="1"/>
    <col min="19" max="19" width="7.57421875" style="68" customWidth="1"/>
    <col min="20" max="20" width="10.28125" style="68" customWidth="1"/>
    <col min="21" max="16384" width="9.140625" style="68" customWidth="1"/>
  </cols>
  <sheetData>
    <row r="1" spans="1:20" ht="11.25">
      <c r="A1" s="42"/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66"/>
      <c r="S1" s="166"/>
      <c r="T1" s="166"/>
    </row>
    <row r="2" spans="1:20" ht="11.25">
      <c r="A2" s="42"/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1.25">
      <c r="A3" s="42"/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166" t="s">
        <v>265</v>
      </c>
      <c r="S3" s="166"/>
      <c r="T3" s="166"/>
    </row>
    <row r="4" spans="1:28" s="71" customFormat="1" ht="11.25">
      <c r="A4" s="232" t="s">
        <v>476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70"/>
      <c r="V4" s="70"/>
      <c r="W4" s="70"/>
      <c r="X4" s="70"/>
      <c r="Y4" s="70"/>
      <c r="Z4" s="70"/>
      <c r="AA4" s="70"/>
      <c r="AB4" s="70"/>
    </row>
    <row r="5" spans="1:20" s="70" customFormat="1" ht="11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>
        <v>2</v>
      </c>
      <c r="R5" s="69"/>
      <c r="S5" s="69"/>
      <c r="T5" s="69"/>
    </row>
    <row r="6" spans="1:28" s="71" customFormat="1" ht="30" customHeight="1">
      <c r="A6" s="146" t="s">
        <v>175</v>
      </c>
      <c r="B6" s="147" t="s">
        <v>358</v>
      </c>
      <c r="C6" s="146" t="s">
        <v>134</v>
      </c>
      <c r="D6" s="146" t="s">
        <v>296</v>
      </c>
      <c r="E6" s="146" t="s">
        <v>174</v>
      </c>
      <c r="F6" s="146" t="s">
        <v>116</v>
      </c>
      <c r="G6" s="168" t="s">
        <v>220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46" t="s">
        <v>195</v>
      </c>
      <c r="S6" s="146" t="s">
        <v>196</v>
      </c>
      <c r="T6" s="154" t="s">
        <v>477</v>
      </c>
      <c r="U6" s="70"/>
      <c r="V6" s="70"/>
      <c r="W6" s="70"/>
      <c r="X6" s="70"/>
      <c r="Y6" s="70"/>
      <c r="Z6" s="70"/>
      <c r="AA6" s="70"/>
      <c r="AB6" s="70"/>
    </row>
    <row r="7" spans="1:28" ht="15" customHeight="1">
      <c r="A7" s="233"/>
      <c r="B7" s="149"/>
      <c r="C7" s="233"/>
      <c r="D7" s="233"/>
      <c r="E7" s="233"/>
      <c r="F7" s="233"/>
      <c r="G7" s="147" t="s">
        <v>452</v>
      </c>
      <c r="H7" s="147" t="s">
        <v>455</v>
      </c>
      <c r="I7" s="147" t="s">
        <v>557</v>
      </c>
      <c r="J7" s="147" t="s">
        <v>558</v>
      </c>
      <c r="K7" s="147" t="s">
        <v>559</v>
      </c>
      <c r="L7" s="147" t="s">
        <v>560</v>
      </c>
      <c r="M7" s="147" t="s">
        <v>561</v>
      </c>
      <c r="N7" s="147" t="s">
        <v>562</v>
      </c>
      <c r="O7" s="147" t="s">
        <v>563</v>
      </c>
      <c r="P7" s="147" t="s">
        <v>564</v>
      </c>
      <c r="Q7" s="147"/>
      <c r="R7" s="231"/>
      <c r="S7" s="231"/>
      <c r="T7" s="234"/>
      <c r="U7" s="72"/>
      <c r="V7" s="72"/>
      <c r="W7" s="72"/>
      <c r="X7" s="72"/>
      <c r="Y7" s="72"/>
      <c r="Z7" s="72"/>
      <c r="AA7" s="72"/>
      <c r="AB7" s="72"/>
    </row>
    <row r="8" spans="1:28" ht="79.5" customHeight="1">
      <c r="A8" s="233"/>
      <c r="B8" s="150"/>
      <c r="C8" s="233"/>
      <c r="D8" s="233"/>
      <c r="E8" s="233"/>
      <c r="F8" s="233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231"/>
      <c r="S8" s="231"/>
      <c r="T8" s="234"/>
      <c r="U8" s="72"/>
      <c r="V8" s="72"/>
      <c r="W8" s="72"/>
      <c r="X8" s="72"/>
      <c r="Y8" s="72"/>
      <c r="Z8" s="72"/>
      <c r="AA8" s="72"/>
      <c r="AB8" s="72"/>
    </row>
    <row r="9" spans="1:28" ht="33.75" customHeight="1">
      <c r="A9" s="163" t="s">
        <v>266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5"/>
      <c r="T9" s="47"/>
      <c r="U9" s="72"/>
      <c r="V9" s="72"/>
      <c r="W9" s="72"/>
      <c r="X9" s="72"/>
      <c r="Y9" s="72"/>
      <c r="Z9" s="72"/>
      <c r="AA9" s="72"/>
      <c r="AB9" s="72"/>
    </row>
    <row r="10" spans="1:28" s="71" customFormat="1" ht="91.5" customHeight="1">
      <c r="A10" s="48" t="s">
        <v>267</v>
      </c>
      <c r="B10" s="49" t="s">
        <v>404</v>
      </c>
      <c r="C10" s="48" t="s">
        <v>135</v>
      </c>
      <c r="D10" s="48" t="s">
        <v>297</v>
      </c>
      <c r="E10" s="50" t="s">
        <v>268</v>
      </c>
      <c r="F10" s="50" t="s">
        <v>17</v>
      </c>
      <c r="G10" s="51"/>
      <c r="H10" s="51">
        <v>160</v>
      </c>
      <c r="I10" s="52">
        <v>95</v>
      </c>
      <c r="J10" s="52">
        <v>90</v>
      </c>
      <c r="K10" s="52">
        <v>110</v>
      </c>
      <c r="L10" s="52">
        <v>83.34</v>
      </c>
      <c r="M10" s="52"/>
      <c r="N10" s="52">
        <v>68.64</v>
      </c>
      <c r="O10" s="52"/>
      <c r="P10" s="52">
        <v>116</v>
      </c>
      <c r="Q10" s="52"/>
      <c r="R10" s="50">
        <f>COUNT(G10:Q10)</f>
        <v>7</v>
      </c>
      <c r="S10" s="53">
        <f>STDEVA(G10:Q10)/(SUM(G10:Q10)/COUNTIF(G10:Q10,"&gt;0"))</f>
        <v>0.28685330735966874</v>
      </c>
      <c r="T10" s="47">
        <f>1/R10*(SUM(G10:Q10))</f>
        <v>103.28285714285714</v>
      </c>
      <c r="U10" s="70"/>
      <c r="V10" s="70"/>
      <c r="W10" s="70"/>
      <c r="X10" s="70"/>
      <c r="Y10" s="70"/>
      <c r="Z10" s="70"/>
      <c r="AA10" s="70"/>
      <c r="AB10" s="70"/>
    </row>
    <row r="11" spans="1:28" ht="90.75" customHeight="1">
      <c r="A11" s="48" t="s">
        <v>269</v>
      </c>
      <c r="B11" s="49" t="s">
        <v>400</v>
      </c>
      <c r="C11" s="48" t="s">
        <v>135</v>
      </c>
      <c r="D11" s="48" t="s">
        <v>298</v>
      </c>
      <c r="E11" s="50" t="s">
        <v>270</v>
      </c>
      <c r="F11" s="50" t="s">
        <v>17</v>
      </c>
      <c r="G11" s="51">
        <v>140</v>
      </c>
      <c r="H11" s="51"/>
      <c r="I11" s="52">
        <v>85</v>
      </c>
      <c r="J11" s="52"/>
      <c r="K11" s="52"/>
      <c r="L11" s="52"/>
      <c r="M11" s="52">
        <v>74.75</v>
      </c>
      <c r="N11" s="52"/>
      <c r="O11" s="52">
        <v>98.8</v>
      </c>
      <c r="P11" s="52">
        <v>110</v>
      </c>
      <c r="Q11" s="52"/>
      <c r="R11" s="50">
        <f>COUNT(G11:Q11)</f>
        <v>5</v>
      </c>
      <c r="S11" s="53">
        <f>STDEVA(G11:Q11)/(SUM(G11:Q11)/COUNTIF(G11:Q11,"&gt;0"))</f>
        <v>0.2482125907442909</v>
      </c>
      <c r="T11" s="47">
        <f>1/R11*(SUM(G11:Q11))</f>
        <v>101.71000000000001</v>
      </c>
      <c r="U11" s="72"/>
      <c r="V11" s="72"/>
      <c r="W11" s="72"/>
      <c r="X11" s="72"/>
      <c r="Y11" s="72"/>
      <c r="Z11" s="72"/>
      <c r="AA11" s="72"/>
      <c r="AB11" s="72"/>
    </row>
    <row r="12" spans="1:28" s="76" customFormat="1" ht="90.75" customHeight="1">
      <c r="A12" s="54" t="s">
        <v>271</v>
      </c>
      <c r="B12" s="55" t="s">
        <v>401</v>
      </c>
      <c r="C12" s="48" t="s">
        <v>135</v>
      </c>
      <c r="D12" s="48" t="s">
        <v>298</v>
      </c>
      <c r="E12" s="65" t="s">
        <v>273</v>
      </c>
      <c r="F12" s="50" t="s">
        <v>17</v>
      </c>
      <c r="G12" s="51">
        <v>90</v>
      </c>
      <c r="H12" s="51"/>
      <c r="I12" s="52">
        <v>72.8</v>
      </c>
      <c r="J12" s="73">
        <v>65</v>
      </c>
      <c r="K12" s="73">
        <v>65</v>
      </c>
      <c r="L12" s="73">
        <v>44.41</v>
      </c>
      <c r="M12" s="73"/>
      <c r="N12" s="73">
        <v>51.77</v>
      </c>
      <c r="O12" s="73">
        <v>56.73</v>
      </c>
      <c r="P12" s="73"/>
      <c r="Q12" s="73"/>
      <c r="R12" s="65">
        <f>COUNT(G12:Q12)</f>
        <v>7</v>
      </c>
      <c r="S12" s="74">
        <f>STDEVA(G12:Q12)/(SUM(G12:Q12)/COUNTIF(G12:Q12,"&gt;0"))</f>
        <v>0.23478252087536974</v>
      </c>
      <c r="T12" s="47">
        <f>1/R12*(SUM(G12:Q12))</f>
        <v>63.67285714285715</v>
      </c>
      <c r="U12" s="75"/>
      <c r="V12" s="75"/>
      <c r="W12" s="75"/>
      <c r="X12" s="75"/>
      <c r="Y12" s="75"/>
      <c r="Z12" s="75"/>
      <c r="AA12" s="75"/>
      <c r="AB12" s="75"/>
    </row>
    <row r="13" spans="1:28" ht="101.25" customHeight="1">
      <c r="A13" s="48" t="s">
        <v>274</v>
      </c>
      <c r="B13" s="49" t="s">
        <v>402</v>
      </c>
      <c r="C13" s="48" t="s">
        <v>135</v>
      </c>
      <c r="D13" s="48" t="s">
        <v>299</v>
      </c>
      <c r="E13" s="50" t="s">
        <v>275</v>
      </c>
      <c r="F13" s="50" t="s">
        <v>17</v>
      </c>
      <c r="G13" s="51"/>
      <c r="H13" s="51">
        <v>95</v>
      </c>
      <c r="I13" s="52">
        <v>75</v>
      </c>
      <c r="J13" s="52">
        <v>65</v>
      </c>
      <c r="K13" s="52">
        <v>75</v>
      </c>
      <c r="L13" s="52">
        <v>40.85</v>
      </c>
      <c r="M13" s="52"/>
      <c r="N13" s="52">
        <v>37.81</v>
      </c>
      <c r="O13" s="52">
        <v>52.19</v>
      </c>
      <c r="P13" s="52">
        <v>78</v>
      </c>
      <c r="Q13" s="52"/>
      <c r="R13" s="50">
        <f>COUNT(G13:Q13)</f>
        <v>8</v>
      </c>
      <c r="S13" s="53">
        <f>STDEVA(G13:Q13)/(SUM(G13:Q13)/COUNTIF(G13:Q13,"&gt;0"))</f>
        <v>0.305911191127502</v>
      </c>
      <c r="T13" s="47">
        <f>1/R13*(SUM(G13:Q13))</f>
        <v>64.85625</v>
      </c>
      <c r="U13" s="72"/>
      <c r="V13" s="72"/>
      <c r="W13" s="72"/>
      <c r="X13" s="72"/>
      <c r="Y13" s="72"/>
      <c r="Z13" s="72"/>
      <c r="AA13" s="72"/>
      <c r="AB13" s="72"/>
    </row>
    <row r="14" spans="1:28" s="71" customFormat="1" ht="90" customHeight="1">
      <c r="A14" s="48" t="s">
        <v>276</v>
      </c>
      <c r="B14" s="49" t="s">
        <v>405</v>
      </c>
      <c r="C14" s="48" t="s">
        <v>135</v>
      </c>
      <c r="D14" s="48" t="s">
        <v>300</v>
      </c>
      <c r="E14" s="50" t="s">
        <v>277</v>
      </c>
      <c r="F14" s="50" t="s">
        <v>17</v>
      </c>
      <c r="G14" s="51">
        <v>85</v>
      </c>
      <c r="H14" s="51"/>
      <c r="I14" s="52">
        <v>70</v>
      </c>
      <c r="J14" s="52">
        <v>53</v>
      </c>
      <c r="K14" s="52">
        <v>52</v>
      </c>
      <c r="L14" s="52">
        <v>55.98</v>
      </c>
      <c r="M14" s="52"/>
      <c r="N14" s="52">
        <v>40.72</v>
      </c>
      <c r="O14" s="52">
        <v>71.51</v>
      </c>
      <c r="P14" s="52"/>
      <c r="Q14" s="52"/>
      <c r="R14" s="50">
        <f>COUNT(G14:Q14)</f>
        <v>7</v>
      </c>
      <c r="S14" s="53">
        <f>STDEVA(G14:Q14)/(SUM(G14:Q14)/COUNTIF(G14:Q14,"&gt;0"))</f>
        <v>0.24509140254875308</v>
      </c>
      <c r="T14" s="47">
        <f>1/R14*(SUM(G14:Q14))</f>
        <v>61.17285714285715</v>
      </c>
      <c r="U14" s="70"/>
      <c r="V14" s="70"/>
      <c r="W14" s="70"/>
      <c r="X14" s="70"/>
      <c r="Y14" s="70"/>
      <c r="Z14" s="70"/>
      <c r="AA14" s="70"/>
      <c r="AB14" s="70"/>
    </row>
    <row r="15" spans="1:28" s="71" customFormat="1" ht="90" customHeight="1">
      <c r="A15" s="48" t="s">
        <v>278</v>
      </c>
      <c r="B15" s="49" t="s">
        <v>403</v>
      </c>
      <c r="C15" s="48" t="s">
        <v>135</v>
      </c>
      <c r="D15" s="48" t="s">
        <v>298</v>
      </c>
      <c r="E15" s="50" t="s">
        <v>279</v>
      </c>
      <c r="F15" s="50" t="s">
        <v>17</v>
      </c>
      <c r="G15" s="51">
        <v>150</v>
      </c>
      <c r="H15" s="51"/>
      <c r="I15" s="52"/>
      <c r="J15" s="52">
        <v>100</v>
      </c>
      <c r="K15" s="52">
        <v>120</v>
      </c>
      <c r="L15" s="52">
        <v>96.58</v>
      </c>
      <c r="M15" s="52"/>
      <c r="N15" s="52">
        <v>95.98</v>
      </c>
      <c r="O15" s="52"/>
      <c r="P15" s="52"/>
      <c r="Q15" s="52"/>
      <c r="R15" s="50">
        <f>COUNT(G15:Q15)</f>
        <v>5</v>
      </c>
      <c r="S15" s="53">
        <f>STDEVA(G15:Q15)/(SUM(G15:Q15)/COUNTIF(G15:Q15,"&gt;0"))</f>
        <v>0.20582377842348523</v>
      </c>
      <c r="T15" s="77">
        <f>1/R15*(SUM(G15:Q15))</f>
        <v>112.512</v>
      </c>
      <c r="U15" s="70"/>
      <c r="V15" s="70"/>
      <c r="W15" s="70"/>
      <c r="X15" s="70"/>
      <c r="Y15" s="70"/>
      <c r="Z15" s="70"/>
      <c r="AA15" s="70"/>
      <c r="AB15" s="70"/>
    </row>
    <row r="16" spans="1:28" ht="11.25">
      <c r="A16" s="42"/>
      <c r="B16" s="42"/>
      <c r="C16" s="42"/>
      <c r="D16" s="42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72"/>
      <c r="V16" s="72"/>
      <c r="W16" s="72"/>
      <c r="X16" s="72"/>
      <c r="Y16" s="72"/>
      <c r="Z16" s="72"/>
      <c r="AA16" s="72"/>
      <c r="AB16" s="72"/>
    </row>
    <row r="17" spans="1:28" ht="11.25">
      <c r="A17" s="42"/>
      <c r="B17" s="42"/>
      <c r="C17" s="42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72"/>
      <c r="V17" s="72"/>
      <c r="W17" s="72"/>
      <c r="X17" s="72"/>
      <c r="Y17" s="72"/>
      <c r="Z17" s="72"/>
      <c r="AA17" s="72"/>
      <c r="AB17" s="72"/>
    </row>
    <row r="18" spans="1:20" ht="11.25">
      <c r="A18" s="42"/>
      <c r="B18" s="42"/>
      <c r="C18" s="42"/>
      <c r="D18" s="42"/>
      <c r="E18" s="42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1.25">
      <c r="A19" s="42"/>
      <c r="B19" s="42"/>
      <c r="C19" s="42"/>
      <c r="D19" s="42"/>
      <c r="E19" s="42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1.25">
      <c r="A20" s="42"/>
      <c r="B20" s="42"/>
      <c r="C20" s="42"/>
      <c r="D20" s="42"/>
      <c r="E20" s="42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1.25">
      <c r="A21" s="42"/>
      <c r="B21" s="42"/>
      <c r="C21" s="42"/>
      <c r="D21" s="42"/>
      <c r="E21" s="42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1.25">
      <c r="A22" s="42"/>
      <c r="B22" s="42"/>
      <c r="C22" s="42"/>
      <c r="D22" s="42"/>
      <c r="E22" s="42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1.25">
      <c r="A23" s="42"/>
      <c r="B23" s="42"/>
      <c r="C23" s="42"/>
      <c r="D23" s="42"/>
      <c r="E23" s="4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1.25">
      <c r="A24" s="42"/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1.25">
      <c r="A25" s="42"/>
      <c r="B25" s="42"/>
      <c r="C25" s="42"/>
      <c r="D25" s="42"/>
      <c r="E25" s="42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1.25">
      <c r="A26" s="42"/>
      <c r="B26" s="42"/>
      <c r="C26" s="42"/>
      <c r="D26" s="42"/>
      <c r="E26" s="42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1.25">
      <c r="A27" s="42"/>
      <c r="B27" s="42"/>
      <c r="C27" s="42"/>
      <c r="D27" s="42"/>
      <c r="E27" s="42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1.25">
      <c r="A28" s="42"/>
      <c r="B28" s="42"/>
      <c r="C28" s="42"/>
      <c r="D28" s="42"/>
      <c r="E28" s="42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1.25">
      <c r="A29" s="42"/>
      <c r="B29" s="42"/>
      <c r="C29" s="42"/>
      <c r="D29" s="42"/>
      <c r="E29" s="42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1.25">
      <c r="A30" s="42"/>
      <c r="B30" s="42"/>
      <c r="C30" s="42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1.25">
      <c r="A31" s="42"/>
      <c r="B31" s="42"/>
      <c r="C31" s="42"/>
      <c r="D31" s="42"/>
      <c r="E31" s="42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1.25">
      <c r="A32" s="42"/>
      <c r="B32" s="42"/>
      <c r="C32" s="42"/>
      <c r="D32" s="42"/>
      <c r="E32" s="42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</sheetData>
  <sheetProtection/>
  <mergeCells count="25">
    <mergeCell ref="L7:L8"/>
    <mergeCell ref="D6:D8"/>
    <mergeCell ref="S6:S8"/>
    <mergeCell ref="N7:N8"/>
    <mergeCell ref="Q7:Q8"/>
    <mergeCell ref="P7:P8"/>
    <mergeCell ref="G6:Q6"/>
    <mergeCell ref="T6:T8"/>
    <mergeCell ref="F6:F8"/>
    <mergeCell ref="B6:B8"/>
    <mergeCell ref="I7:I8"/>
    <mergeCell ref="J7:J8"/>
    <mergeCell ref="K7:K8"/>
    <mergeCell ref="H7:H8"/>
    <mergeCell ref="E6:E8"/>
    <mergeCell ref="M7:M8"/>
    <mergeCell ref="A9:S9"/>
    <mergeCell ref="O7:O8"/>
    <mergeCell ref="R6:R8"/>
    <mergeCell ref="G7:G8"/>
    <mergeCell ref="R1:T1"/>
    <mergeCell ref="R3:T3"/>
    <mergeCell ref="A4:T4"/>
    <mergeCell ref="A6:A8"/>
    <mergeCell ref="C6:C8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PC_60</cp:lastModifiedBy>
  <cp:lastPrinted>2017-06-22T09:47:31Z</cp:lastPrinted>
  <dcterms:created xsi:type="dcterms:W3CDTF">2014-05-12T08:05:33Z</dcterms:created>
  <dcterms:modified xsi:type="dcterms:W3CDTF">2017-06-23T07:22:39Z</dcterms:modified>
  <cp:category/>
  <cp:version/>
  <cp:contentType/>
  <cp:contentStatus/>
</cp:coreProperties>
</file>